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0"/>
  </bookViews>
  <sheets>
    <sheet name="расходы 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<sst xmlns="http://schemas.openxmlformats.org/spreadsheetml/2006/main" count="76" uniqueCount="73">
  <si>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 xml:space="preserve">                               </t>
  </si>
  <si>
    <t>Выполнение годового  плана</t>
  </si>
  <si>
    <t>Расходы</t>
  </si>
  <si>
    <t>Общегосударственные  вопросы</t>
  </si>
  <si>
    <t>Функционирование законодательных органов муниципальных образований</t>
  </si>
  <si>
    <t>Функционирование органов исполнительной власти</t>
  </si>
  <si>
    <t>Обеспечение проведения выборов</t>
  </si>
  <si>
    <t>Другие общегосударственные вопросы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</si>
  <si>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</si>
  <si>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</si>
  <si>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</si>
  <si>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</si>
  <si>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</si>
  <si>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</si>
  <si>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</si>
  <si>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</si>
  <si>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</t>
  </si>
  <si>
    <t>Водное хозяйство</t>
  </si>
  <si>
    <t>Дорожное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</si>
  <si>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</si>
  <si>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</si>
  <si>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</si>
  <si>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</si>
  <si>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</si>
  <si>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</si>
  <si>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</si>
  <si>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</si>
  <si>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</si>
  <si>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</si>
  <si>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</si>
  <si>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</si>
  <si>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</si>
  <si>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</si>
  <si>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</si>
  <si>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</si>
  <si>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</si>
  <si>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</si>
  <si>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</si>
  <si>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</si>
  <si>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</si>
  <si>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</si>
  <si>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соцполитики</t>
  </si>
  <si>
    <t>Физическая культура и спорт</t>
  </si>
  <si>
    <t>Массовый спорт</t>
  </si>
  <si>
    <t>Другие вопросы в области  спорта</t>
  </si>
  <si>
    <t>год</t>
  </si>
  <si>
    <t>Периодическая печать и издательства</t>
  </si>
  <si>
    <t>Средства массовой информации</t>
  </si>
  <si>
    <t>Мобилизационная подготовка экономики</t>
  </si>
  <si>
    <t>Другие вопросы в области национальной безопасности</t>
  </si>
  <si>
    <t xml:space="preserve">                                                                    СПРАВКА</t>
  </si>
  <si>
    <t>тыс.руб.</t>
  </si>
  <si>
    <t>Обеспечение деятельности финансовых,налоговых и таможенных органов и органов финансового надзора</t>
  </si>
  <si>
    <t>Судебная система</t>
  </si>
  <si>
    <t>утвержденный план</t>
  </si>
  <si>
    <t>уточненный план</t>
  </si>
  <si>
    <t>утвержденного</t>
  </si>
  <si>
    <t>уточненного</t>
  </si>
  <si>
    <t>Охрана объектов растительного и животного мира и среды их обитания</t>
  </si>
  <si>
    <t>Дополнительное образование</t>
  </si>
  <si>
    <t>Органы юстиции</t>
  </si>
  <si>
    <t>Другие вопросы в области здравоохранения</t>
  </si>
  <si>
    <t>Спорт высших достижений</t>
  </si>
  <si>
    <t xml:space="preserve">Факт за    2022 года </t>
  </si>
  <si>
    <t>План на 2023 год</t>
  </si>
  <si>
    <t>темп роста 2023 года к 2022году (%)</t>
  </si>
  <si>
    <t>св.200</t>
  </si>
  <si>
    <t>кассовый план 9 мес-в</t>
  </si>
  <si>
    <t>9 мес-в</t>
  </si>
  <si>
    <t>Культура, кинематография</t>
  </si>
  <si>
    <t>об исполнении расходной части консолидированного бюджета Ракитянского района за январь-сентябрь  2022-2023 г.г.</t>
  </si>
  <si>
    <t>Факт за январь -сентябрь 2023 год</t>
  </si>
  <si>
    <t>в т.ч. январь-сентябрь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</si>
</sst>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2" fontId="3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72" fontId="3" fillId="3" borderId="10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6" fillId="2" borderId="11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6" fillId="2" borderId="12" xfId="0" applyNumberFormat="1" applyFont="1" applyFill="1" applyBorder="1" applyAlignment="1">
      <alignment vertical="center" wrapText="1"/>
    </xf>
    <xf numFmtId="3" fontId="4" fillId="2" borderId="1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" fillId="2" borderId="13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172" fontId="3" fillId="0" borderId="14" xfId="0" applyNumberFormat="1" applyFont="1" applyBorder="1" applyAlignment="1">
      <alignment horizontal="center" vertical="center"/>
    </xf>
    <xf numFmtId="3" fontId="4" fillId="3" borderId="14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3" fontId="1" fillId="2" borderId="17" xfId="0" applyNumberFormat="1" applyFont="1" applyFill="1" applyBorder="1" applyAlignment="1">
      <alignment vertical="center" wrapText="1"/>
    </xf>
    <xf numFmtId="3" fontId="1" fillId="3" borderId="17" xfId="0" applyNumberFormat="1" applyFont="1" applyFill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6" fillId="2" borderId="17" xfId="0" applyNumberFormat="1" applyFont="1" applyFill="1" applyBorder="1" applyAlignment="1">
      <alignment vertical="center" wrapText="1"/>
    </xf>
    <xf numFmtId="172" fontId="3" fillId="0" borderId="17" xfId="0" applyNumberFormat="1" applyFont="1" applyBorder="1" applyAlignment="1">
      <alignment horizontal="center" vertical="center"/>
    </xf>
    <xf numFmtId="172" fontId="3" fillId="3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" borderId="2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center" textRotation="90" wrapText="1"/>
    </xf>
    <xf numFmtId="0" fontId="8" fillId="3" borderId="23" xfId="0" applyFont="1" applyFill="1" applyBorder="1" applyAlignment="1">
      <alignment horizontal="center" textRotation="90" wrapText="1"/>
    </xf>
    <xf numFmtId="0" fontId="1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0"/>
  <sheetViews>
    <sheetView tabSelected="1" workbookViewId="0" topLeftCell="B1">
      <pane xSplit="1" ySplit="7" topLeftCell="C5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64" sqref="B64:L70"/>
    </sheetView>
  </sheetViews>
  <sheetFormatPr defaultColWidth="9.00390625" defaultRowHeight="12.75"/>
  <cols>
    <col min="1" max="1" width="6.875" style="1" hidden="1" customWidth="1"/>
    <col min="2" max="2" width="26.375" style="1" customWidth="1"/>
    <col min="3" max="3" width="8.625" style="1" customWidth="1"/>
    <col min="4" max="4" width="9.125" style="1" customWidth="1"/>
    <col min="5" max="5" width="10.00390625" style="1" customWidth="1"/>
    <col min="6" max="6" width="9.25390625" style="1" customWidth="1"/>
    <col min="7" max="7" width="9.375" style="1" customWidth="1"/>
    <col min="8" max="8" width="9.875" style="1" customWidth="1"/>
    <col min="9" max="9" width="7.375" style="1" customWidth="1"/>
    <col min="10" max="10" width="6.50390625" style="1" customWidth="1"/>
    <col min="11" max="11" width="6.00390625" style="1" customWidth="1"/>
    <col min="12" max="12" width="8.125" style="1" customWidth="1"/>
    <col min="13" max="16384" width="9.125" style="1" customWidth="1"/>
  </cols>
  <sheetData>
    <row r="1" spans="2:12" ht="15">
      <c r="B1" s="15" t="s">
        <v>50</v>
      </c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2:12" ht="16.5" customHeight="1">
      <c r="B2" s="59" t="s">
        <v>70</v>
      </c>
      <c r="C2" s="60"/>
      <c r="D2" s="61"/>
      <c r="E2" s="61"/>
      <c r="F2" s="61"/>
      <c r="G2" s="61"/>
      <c r="H2" s="61"/>
      <c r="I2" s="61"/>
      <c r="J2" s="61"/>
      <c r="K2" s="61"/>
      <c r="L2" s="62"/>
    </row>
    <row r="3" spans="2:12" ht="20.25" customHeight="1" thickBot="1">
      <c r="B3" s="63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2:12" ht="20.25" customHeight="1" thickBot="1">
      <c r="B4" s="12"/>
      <c r="C4" s="13"/>
      <c r="D4" s="13"/>
      <c r="E4" s="13"/>
      <c r="F4" s="13"/>
      <c r="G4" s="13"/>
      <c r="H4" s="13"/>
      <c r="I4" s="13"/>
      <c r="J4" s="13"/>
      <c r="K4" s="48" t="s">
        <v>51</v>
      </c>
      <c r="L4" s="14"/>
    </row>
    <row r="5" spans="2:12" ht="28.5" customHeight="1" thickBot="1">
      <c r="B5" s="76" t="s">
        <v>0</v>
      </c>
      <c r="C5" s="78" t="s">
        <v>63</v>
      </c>
      <c r="D5" s="79"/>
      <c r="E5" s="78" t="s">
        <v>64</v>
      </c>
      <c r="F5" s="80"/>
      <c r="G5" s="79"/>
      <c r="H5" s="69" t="s">
        <v>71</v>
      </c>
      <c r="I5" s="71" t="s">
        <v>1</v>
      </c>
      <c r="J5" s="72"/>
      <c r="K5" s="73"/>
      <c r="L5" s="74" t="s">
        <v>65</v>
      </c>
    </row>
    <row r="6" spans="2:12" ht="54.75" customHeight="1" thickBot="1">
      <c r="B6" s="77"/>
      <c r="C6" s="18" t="s">
        <v>45</v>
      </c>
      <c r="D6" s="19" t="s">
        <v>72</v>
      </c>
      <c r="E6" s="18" t="s">
        <v>54</v>
      </c>
      <c r="F6" s="18" t="s">
        <v>55</v>
      </c>
      <c r="G6" s="18" t="s">
        <v>67</v>
      </c>
      <c r="H6" s="70"/>
      <c r="I6" s="43" t="s">
        <v>56</v>
      </c>
      <c r="J6" s="43" t="s">
        <v>57</v>
      </c>
      <c r="K6" s="43" t="s">
        <v>68</v>
      </c>
      <c r="L6" s="75"/>
    </row>
    <row r="7" spans="2:12" ht="24" customHeight="1">
      <c r="B7" s="46" t="s">
        <v>2</v>
      </c>
      <c r="C7" s="21">
        <f aca="true" t="shared" si="0" ref="C7:H7">C8+C16+C19+C24+C31+C35+C38+C45+C48+C51+C57+C62</f>
        <v>2377651</v>
      </c>
      <c r="D7" s="39">
        <f>D8+D16+D19+D24+D31+D35+D38+D45+D48+D51+D57+D62</f>
        <v>1699396</v>
      </c>
      <c r="E7" s="21">
        <f t="shared" si="0"/>
        <v>2068533</v>
      </c>
      <c r="F7" s="21">
        <f>F8+F16+F19+F24+F31+F35+F38+F45+F48+F51+F57+F62</f>
        <v>2319812.2</v>
      </c>
      <c r="G7" s="21">
        <f t="shared" si="0"/>
        <v>1987146</v>
      </c>
      <c r="H7" s="39">
        <f t="shared" si="0"/>
        <v>1509453</v>
      </c>
      <c r="I7" s="38">
        <f>H7/E7*100</f>
        <v>72.97214982792153</v>
      </c>
      <c r="J7" s="38">
        <f>H7/F7*100</f>
        <v>65.06789644437596</v>
      </c>
      <c r="K7" s="38">
        <f>H7/G7*100</f>
        <v>75.96085038542714</v>
      </c>
      <c r="L7" s="20">
        <f>H7/D7*100</f>
        <v>88.82291119903778</v>
      </c>
    </row>
    <row r="8" spans="2:12" ht="24.75" customHeight="1">
      <c r="B8" s="2" t="s">
        <v>3</v>
      </c>
      <c r="C8" s="22">
        <f aca="true" t="shared" si="1" ref="C8:H8">SUM(C9:C15)</f>
        <v>114832</v>
      </c>
      <c r="D8" s="40">
        <f t="shared" si="1"/>
        <v>85636</v>
      </c>
      <c r="E8" s="21">
        <f t="shared" si="1"/>
        <v>119124</v>
      </c>
      <c r="F8" s="21">
        <f t="shared" si="1"/>
        <v>120758.9</v>
      </c>
      <c r="G8" s="21">
        <f t="shared" si="1"/>
        <v>103155</v>
      </c>
      <c r="H8" s="40">
        <f t="shared" si="1"/>
        <v>87430</v>
      </c>
      <c r="I8" s="10">
        <f aca="true" t="shared" si="2" ref="I8:I63">H8/E8*100</f>
        <v>73.39411033880661</v>
      </c>
      <c r="J8" s="10">
        <f aca="true" t="shared" si="3" ref="J8:J63">H8/F8*100</f>
        <v>72.40046075278924</v>
      </c>
      <c r="K8" s="10">
        <f aca="true" t="shared" si="4" ref="K8:K63">H8/G8*100</f>
        <v>84.75594978430517</v>
      </c>
      <c r="L8" s="20">
        <f aca="true" t="shared" si="5" ref="L8:L63">H8/D8*100</f>
        <v>102.09491335419682</v>
      </c>
    </row>
    <row r="9" spans="2:12" ht="39.75" customHeight="1">
      <c r="B9" s="3" t="s">
        <v>4</v>
      </c>
      <c r="C9" s="28">
        <v>3901</v>
      </c>
      <c r="D9" s="41">
        <v>3221</v>
      </c>
      <c r="E9" s="47">
        <v>2367</v>
      </c>
      <c r="F9" s="25">
        <v>3835.2</v>
      </c>
      <c r="G9" s="26">
        <v>3725</v>
      </c>
      <c r="H9" s="41">
        <v>3355</v>
      </c>
      <c r="I9" s="10">
        <f t="shared" si="2"/>
        <v>141.74059991550484</v>
      </c>
      <c r="J9" s="10">
        <f t="shared" si="3"/>
        <v>87.47914059240718</v>
      </c>
      <c r="K9" s="10">
        <f t="shared" si="4"/>
        <v>90.06711409395973</v>
      </c>
      <c r="L9" s="20">
        <f t="shared" si="5"/>
        <v>104.16019869605712</v>
      </c>
    </row>
    <row r="10" spans="2:12" ht="30.75" customHeight="1">
      <c r="B10" s="3" t="s">
        <v>5</v>
      </c>
      <c r="C10" s="28">
        <v>83906</v>
      </c>
      <c r="D10" s="41">
        <v>62322</v>
      </c>
      <c r="E10" s="47">
        <v>82934</v>
      </c>
      <c r="F10" s="25">
        <v>86262</v>
      </c>
      <c r="G10" s="26">
        <v>72506</v>
      </c>
      <c r="H10" s="41">
        <v>62693</v>
      </c>
      <c r="I10" s="10">
        <f t="shared" si="2"/>
        <v>75.59384570863578</v>
      </c>
      <c r="J10" s="10">
        <f t="shared" si="3"/>
        <v>72.67742459020195</v>
      </c>
      <c r="K10" s="10">
        <f t="shared" si="4"/>
        <v>86.46594764571208</v>
      </c>
      <c r="L10" s="20">
        <f t="shared" si="5"/>
        <v>100.59529540130292</v>
      </c>
    </row>
    <row r="11" spans="2:12" ht="22.5" customHeight="1">
      <c r="B11" s="3" t="s">
        <v>53</v>
      </c>
      <c r="C11" s="28"/>
      <c r="D11" s="41"/>
      <c r="E11" s="47">
        <v>1</v>
      </c>
      <c r="F11" s="25">
        <v>1.3</v>
      </c>
      <c r="G11" s="26">
        <v>1</v>
      </c>
      <c r="H11" s="41"/>
      <c r="I11" s="10"/>
      <c r="J11" s="10"/>
      <c r="K11" s="10"/>
      <c r="L11" s="20"/>
    </row>
    <row r="12" spans="2:12" ht="53.25" customHeight="1">
      <c r="B12" s="3" t="s">
        <v>52</v>
      </c>
      <c r="C12" s="28">
        <v>21768</v>
      </c>
      <c r="D12" s="41">
        <v>15851</v>
      </c>
      <c r="E12" s="47">
        <v>22457</v>
      </c>
      <c r="F12" s="25">
        <v>23384.9</v>
      </c>
      <c r="G12" s="26">
        <v>19761</v>
      </c>
      <c r="H12" s="41">
        <v>15751</v>
      </c>
      <c r="I12" s="10">
        <f t="shared" si="2"/>
        <v>70.1384868860489</v>
      </c>
      <c r="J12" s="10">
        <f t="shared" si="3"/>
        <v>67.35543021351384</v>
      </c>
      <c r="K12" s="10">
        <f t="shared" si="4"/>
        <v>79.7075046809372</v>
      </c>
      <c r="L12" s="20">
        <f t="shared" si="5"/>
        <v>99.36912497634218</v>
      </c>
    </row>
    <row r="13" spans="2:12" ht="27" customHeight="1">
      <c r="B13" s="3" t="s">
        <v>6</v>
      </c>
      <c r="C13" s="28">
        <v>3762</v>
      </c>
      <c r="D13" s="41">
        <v>3026</v>
      </c>
      <c r="E13" s="47">
        <v>4459</v>
      </c>
      <c r="F13" s="25">
        <v>4888.5</v>
      </c>
      <c r="G13" s="26">
        <v>4888</v>
      </c>
      <c r="H13" s="41">
        <v>4887</v>
      </c>
      <c r="I13" s="10">
        <f t="shared" si="2"/>
        <v>109.59856470060552</v>
      </c>
      <c r="J13" s="10">
        <f t="shared" si="3"/>
        <v>99.96931574102486</v>
      </c>
      <c r="K13" s="10">
        <f t="shared" si="4"/>
        <v>99.97954173486089</v>
      </c>
      <c r="L13" s="20">
        <f t="shared" si="5"/>
        <v>161.50033046926634</v>
      </c>
    </row>
    <row r="14" spans="2:12" ht="28.5" customHeight="1">
      <c r="B14" s="3" t="s">
        <v>7</v>
      </c>
      <c r="C14" s="28">
        <v>1495</v>
      </c>
      <c r="D14" s="41">
        <v>1216</v>
      </c>
      <c r="E14" s="47">
        <v>786</v>
      </c>
      <c r="F14" s="25">
        <v>1112</v>
      </c>
      <c r="G14" s="26">
        <v>1028</v>
      </c>
      <c r="H14" s="41">
        <v>744</v>
      </c>
      <c r="I14" s="10">
        <f t="shared" si="2"/>
        <v>94.65648854961832</v>
      </c>
      <c r="J14" s="10">
        <f t="shared" si="3"/>
        <v>66.90647482014388</v>
      </c>
      <c r="K14" s="10">
        <f t="shared" si="4"/>
        <v>72.37354085603113</v>
      </c>
      <c r="L14" s="20">
        <f t="shared" si="5"/>
        <v>61.18421052631579</v>
      </c>
    </row>
    <row r="15" spans="2:12" ht="16.5" customHeight="1">
      <c r="B15" s="4" t="s">
        <v>8</v>
      </c>
      <c r="C15" s="28"/>
      <c r="D15" s="41"/>
      <c r="E15" s="47">
        <v>6120</v>
      </c>
      <c r="F15" s="25">
        <v>1275</v>
      </c>
      <c r="G15" s="26">
        <v>1246</v>
      </c>
      <c r="H15" s="41"/>
      <c r="I15" s="10">
        <f t="shared" si="2"/>
        <v>0</v>
      </c>
      <c r="J15" s="10">
        <f t="shared" si="3"/>
        <v>0</v>
      </c>
      <c r="K15" s="10">
        <f t="shared" si="4"/>
        <v>0</v>
      </c>
      <c r="L15" s="20"/>
    </row>
    <row r="16" spans="2:12" ht="15" customHeight="1">
      <c r="B16" s="5" t="s">
        <v>9</v>
      </c>
      <c r="C16" s="27">
        <f aca="true" t="shared" si="6" ref="C16:H16">C17+C18</f>
        <v>1600</v>
      </c>
      <c r="D16" s="42">
        <f>D17+D18</f>
        <v>1089</v>
      </c>
      <c r="E16" s="27">
        <f t="shared" si="6"/>
        <v>1816</v>
      </c>
      <c r="F16" s="27">
        <f t="shared" si="6"/>
        <v>1816</v>
      </c>
      <c r="G16" s="27">
        <f t="shared" si="6"/>
        <v>1386</v>
      </c>
      <c r="H16" s="42">
        <f t="shared" si="6"/>
        <v>1098</v>
      </c>
      <c r="I16" s="10">
        <f t="shared" si="2"/>
        <v>60.46255506607929</v>
      </c>
      <c r="J16" s="10">
        <f t="shared" si="3"/>
        <v>60.46255506607929</v>
      </c>
      <c r="K16" s="10">
        <f t="shared" si="4"/>
        <v>79.22077922077922</v>
      </c>
      <c r="L16" s="20">
        <f t="shared" si="5"/>
        <v>100.82644628099173</v>
      </c>
    </row>
    <row r="17" spans="2:12" ht="26.25" customHeight="1">
      <c r="B17" s="4" t="s">
        <v>10</v>
      </c>
      <c r="C17" s="23">
        <v>1600</v>
      </c>
      <c r="D17" s="41">
        <v>1089</v>
      </c>
      <c r="E17" s="24">
        <v>1816</v>
      </c>
      <c r="F17" s="25">
        <v>1816</v>
      </c>
      <c r="G17" s="26">
        <v>1386</v>
      </c>
      <c r="H17" s="41">
        <v>1098</v>
      </c>
      <c r="I17" s="10">
        <f t="shared" si="2"/>
        <v>60.46255506607929</v>
      </c>
      <c r="J17" s="10">
        <f t="shared" si="3"/>
        <v>60.46255506607929</v>
      </c>
      <c r="K17" s="10">
        <f t="shared" si="4"/>
        <v>79.22077922077922</v>
      </c>
      <c r="L17" s="20">
        <f t="shared" si="5"/>
        <v>100.82644628099173</v>
      </c>
    </row>
    <row r="18" spans="2:12" ht="27" customHeight="1" hidden="1">
      <c r="B18" s="4" t="s">
        <v>48</v>
      </c>
      <c r="C18" s="23"/>
      <c r="D18" s="41"/>
      <c r="E18" s="24"/>
      <c r="F18" s="25"/>
      <c r="G18" s="26"/>
      <c r="H18" s="41"/>
      <c r="I18" s="10" t="e">
        <f t="shared" si="2"/>
        <v>#DIV/0!</v>
      </c>
      <c r="J18" s="10" t="e">
        <f t="shared" si="3"/>
        <v>#DIV/0!</v>
      </c>
      <c r="K18" s="10" t="e">
        <f t="shared" si="4"/>
        <v>#DIV/0!</v>
      </c>
      <c r="L18" s="20" t="e">
        <f t="shared" si="5"/>
        <v>#DIV/0!</v>
      </c>
    </row>
    <row r="19" spans="2:12" ht="41.25" customHeight="1">
      <c r="B19" s="2" t="s">
        <v>11</v>
      </c>
      <c r="C19" s="21">
        <f aca="true" t="shared" si="7" ref="C19:H19">SUM(C20:C23)</f>
        <v>20641</v>
      </c>
      <c r="D19" s="40">
        <f>SUM(D20:D23)</f>
        <v>15856</v>
      </c>
      <c r="E19" s="21">
        <f t="shared" si="7"/>
        <v>10600</v>
      </c>
      <c r="F19" s="21">
        <f t="shared" si="7"/>
        <v>29687</v>
      </c>
      <c r="G19" s="21">
        <f t="shared" si="7"/>
        <v>27265</v>
      </c>
      <c r="H19" s="40">
        <f t="shared" si="7"/>
        <v>14295</v>
      </c>
      <c r="I19" s="10">
        <f t="shared" si="2"/>
        <v>134.85849056603774</v>
      </c>
      <c r="J19" s="10">
        <f t="shared" si="3"/>
        <v>48.15238993498838</v>
      </c>
      <c r="K19" s="10">
        <f t="shared" si="4"/>
        <v>52.42985512561893</v>
      </c>
      <c r="L19" s="20">
        <f t="shared" si="5"/>
        <v>90.15514631685167</v>
      </c>
    </row>
    <row r="20" spans="2:12" ht="17.25" customHeight="1">
      <c r="B20" s="3" t="s">
        <v>60</v>
      </c>
      <c r="C20" s="23">
        <v>1929</v>
      </c>
      <c r="D20" s="41">
        <v>1346</v>
      </c>
      <c r="E20" s="24">
        <v>1692</v>
      </c>
      <c r="F20" s="24">
        <v>2036</v>
      </c>
      <c r="G20" s="26">
        <v>1886</v>
      </c>
      <c r="H20" s="41">
        <v>1525</v>
      </c>
      <c r="I20" s="10">
        <f t="shared" si="2"/>
        <v>90.13002364066193</v>
      </c>
      <c r="J20" s="10">
        <f t="shared" si="3"/>
        <v>74.90176817288801</v>
      </c>
      <c r="K20" s="10">
        <f t="shared" si="4"/>
        <v>80.85896076352068</v>
      </c>
      <c r="L20" s="20">
        <f t="shared" si="5"/>
        <v>113.29866270430907</v>
      </c>
    </row>
    <row r="21" spans="2:12" ht="42.75" customHeight="1" hidden="1">
      <c r="B21" s="3" t="s">
        <v>12</v>
      </c>
      <c r="C21" s="28"/>
      <c r="D21" s="41"/>
      <c r="E21" s="24"/>
      <c r="F21" s="24"/>
      <c r="G21" s="26"/>
      <c r="H21" s="41"/>
      <c r="I21" s="10"/>
      <c r="J21" s="10"/>
      <c r="K21" s="10"/>
      <c r="L21" s="20"/>
    </row>
    <row r="22" spans="2:12" ht="25.5" customHeight="1">
      <c r="B22" s="3" t="s">
        <v>13</v>
      </c>
      <c r="C22" s="28">
        <v>12576</v>
      </c>
      <c r="D22" s="41">
        <v>10174</v>
      </c>
      <c r="E22" s="24">
        <v>7788</v>
      </c>
      <c r="F22" s="24">
        <v>18959</v>
      </c>
      <c r="G22" s="26">
        <v>17435</v>
      </c>
      <c r="H22" s="41">
        <v>7597</v>
      </c>
      <c r="I22" s="10">
        <f t="shared" si="2"/>
        <v>97.54750898818696</v>
      </c>
      <c r="J22" s="10">
        <f t="shared" si="3"/>
        <v>40.07067883327179</v>
      </c>
      <c r="K22" s="10">
        <f t="shared" si="4"/>
        <v>43.573272153713795</v>
      </c>
      <c r="L22" s="20">
        <f t="shared" si="5"/>
        <v>74.6707293100059</v>
      </c>
    </row>
    <row r="23" spans="2:12" ht="25.5" customHeight="1">
      <c r="B23" s="3" t="s">
        <v>49</v>
      </c>
      <c r="C23" s="28">
        <v>6136</v>
      </c>
      <c r="D23" s="41">
        <v>4336</v>
      </c>
      <c r="E23" s="24">
        <v>1120</v>
      </c>
      <c r="F23" s="24">
        <v>8692</v>
      </c>
      <c r="G23" s="26">
        <v>7944</v>
      </c>
      <c r="H23" s="41">
        <v>5173</v>
      </c>
      <c r="I23" s="10">
        <f t="shared" si="2"/>
        <v>461.87500000000006</v>
      </c>
      <c r="J23" s="10">
        <f t="shared" si="3"/>
        <v>59.514496088357106</v>
      </c>
      <c r="K23" s="10">
        <f t="shared" si="4"/>
        <v>65.11832829808661</v>
      </c>
      <c r="L23" s="20">
        <f t="shared" si="5"/>
        <v>119.30350553505535</v>
      </c>
    </row>
    <row r="24" spans="2:12" ht="16.5" customHeight="1">
      <c r="B24" s="2" t="s">
        <v>14</v>
      </c>
      <c r="C24" s="21">
        <f aca="true" t="shared" si="8" ref="C24:H24">C25+C26+C27+C28+C29+C30</f>
        <v>329372</v>
      </c>
      <c r="D24" s="40">
        <f>D25+D26+D27+D28+D29+D30</f>
        <v>224781</v>
      </c>
      <c r="E24" s="21">
        <f t="shared" si="8"/>
        <v>297364</v>
      </c>
      <c r="F24" s="21">
        <f t="shared" si="8"/>
        <v>335424.3</v>
      </c>
      <c r="G24" s="29">
        <f t="shared" si="8"/>
        <v>295936</v>
      </c>
      <c r="H24" s="40">
        <f t="shared" si="8"/>
        <v>225653</v>
      </c>
      <c r="I24" s="10">
        <f t="shared" si="2"/>
        <v>75.88443792792671</v>
      </c>
      <c r="J24" s="10">
        <f t="shared" si="3"/>
        <v>67.27389756794602</v>
      </c>
      <c r="K24" s="10">
        <f t="shared" si="4"/>
        <v>76.25060823961938</v>
      </c>
      <c r="L24" s="20">
        <f t="shared" si="5"/>
        <v>100.38793314381553</v>
      </c>
    </row>
    <row r="25" spans="2:12" ht="17.25" customHeight="1">
      <c r="B25" s="3" t="s">
        <v>15</v>
      </c>
      <c r="C25" s="28">
        <v>3449</v>
      </c>
      <c r="D25" s="41">
        <v>3415</v>
      </c>
      <c r="E25" s="24">
        <v>2486</v>
      </c>
      <c r="F25" s="24">
        <v>2500</v>
      </c>
      <c r="G25" s="26">
        <v>2459</v>
      </c>
      <c r="H25" s="41">
        <v>1977</v>
      </c>
      <c r="I25" s="10">
        <f t="shared" si="2"/>
        <v>79.52534191472245</v>
      </c>
      <c r="J25" s="10">
        <f t="shared" si="3"/>
        <v>79.08</v>
      </c>
      <c r="K25" s="10">
        <f t="shared" si="4"/>
        <v>80.39853599023994</v>
      </c>
      <c r="L25" s="20">
        <f t="shared" si="5"/>
        <v>57.891654465592964</v>
      </c>
    </row>
    <row r="26" spans="2:12" ht="16.5" customHeight="1">
      <c r="B26" s="3" t="s">
        <v>16</v>
      </c>
      <c r="C26" s="28">
        <v>1096</v>
      </c>
      <c r="D26" s="41">
        <v>440</v>
      </c>
      <c r="E26" s="24">
        <v>878</v>
      </c>
      <c r="F26" s="24">
        <v>878</v>
      </c>
      <c r="G26" s="26">
        <v>768</v>
      </c>
      <c r="H26" s="41">
        <v>202</v>
      </c>
      <c r="I26" s="10">
        <f t="shared" si="2"/>
        <v>23.006833712984054</v>
      </c>
      <c r="J26" s="10">
        <f t="shared" si="3"/>
        <v>23.006833712984054</v>
      </c>
      <c r="K26" s="10">
        <f t="shared" si="4"/>
        <v>26.302083333333332</v>
      </c>
      <c r="L26" s="20">
        <f t="shared" si="5"/>
        <v>45.909090909090914</v>
      </c>
    </row>
    <row r="27" spans="2:12" ht="17.25" customHeight="1">
      <c r="B27" s="3" t="s">
        <v>17</v>
      </c>
      <c r="C27" s="28">
        <v>10704</v>
      </c>
      <c r="D27" s="41">
        <v>10077</v>
      </c>
      <c r="E27" s="24"/>
      <c r="F27" s="24"/>
      <c r="G27" s="26"/>
      <c r="H27" s="41"/>
      <c r="I27" s="10"/>
      <c r="J27" s="10"/>
      <c r="K27" s="10"/>
      <c r="L27" s="20"/>
    </row>
    <row r="28" spans="2:12" ht="16.5" customHeight="1">
      <c r="B28" s="3" t="s">
        <v>19</v>
      </c>
      <c r="C28" s="23">
        <v>12479</v>
      </c>
      <c r="D28" s="41">
        <v>8907</v>
      </c>
      <c r="E28" s="28">
        <v>13281</v>
      </c>
      <c r="F28" s="28">
        <v>18287.3</v>
      </c>
      <c r="G28" s="26">
        <v>15698</v>
      </c>
      <c r="H28" s="41">
        <v>11208</v>
      </c>
      <c r="I28" s="10">
        <f t="shared" si="2"/>
        <v>84.39123559972893</v>
      </c>
      <c r="J28" s="10">
        <f t="shared" si="3"/>
        <v>61.288435143514896</v>
      </c>
      <c r="K28" s="10">
        <f t="shared" si="4"/>
        <v>71.39763027137215</v>
      </c>
      <c r="L28" s="20">
        <f t="shared" si="5"/>
        <v>125.83361401145167</v>
      </c>
    </row>
    <row r="29" spans="2:12" ht="16.5" customHeight="1">
      <c r="B29" s="3" t="s">
        <v>18</v>
      </c>
      <c r="C29" s="23">
        <v>157740</v>
      </c>
      <c r="D29" s="41">
        <v>99444</v>
      </c>
      <c r="E29" s="24">
        <v>137794</v>
      </c>
      <c r="F29" s="24">
        <v>165053</v>
      </c>
      <c r="G29" s="26">
        <v>158811</v>
      </c>
      <c r="H29" s="41">
        <v>103959</v>
      </c>
      <c r="I29" s="10">
        <f t="shared" si="2"/>
        <v>75.44522983584191</v>
      </c>
      <c r="J29" s="10">
        <f t="shared" si="3"/>
        <v>62.9852229283927</v>
      </c>
      <c r="K29" s="10">
        <f t="shared" si="4"/>
        <v>65.46083079887414</v>
      </c>
      <c r="L29" s="20">
        <f t="shared" si="5"/>
        <v>104.54024375527935</v>
      </c>
    </row>
    <row r="30" spans="2:12" ht="27" customHeight="1">
      <c r="B30" s="3" t="s">
        <v>20</v>
      </c>
      <c r="C30" s="23">
        <v>143904</v>
      </c>
      <c r="D30" s="41">
        <v>102498</v>
      </c>
      <c r="E30" s="24">
        <v>142925</v>
      </c>
      <c r="F30" s="24">
        <v>148706</v>
      </c>
      <c r="G30" s="26">
        <v>118200</v>
      </c>
      <c r="H30" s="41">
        <v>108307</v>
      </c>
      <c r="I30" s="10">
        <f t="shared" si="2"/>
        <v>75.77890502011545</v>
      </c>
      <c r="J30" s="10">
        <f t="shared" si="3"/>
        <v>72.83297244226864</v>
      </c>
      <c r="K30" s="10">
        <f t="shared" si="4"/>
        <v>91.63028764805415</v>
      </c>
      <c r="L30" s="20">
        <f t="shared" si="5"/>
        <v>105.66742765712502</v>
      </c>
    </row>
    <row r="31" spans="2:12" ht="30.75" customHeight="1">
      <c r="B31" s="2" t="s">
        <v>21</v>
      </c>
      <c r="C31" s="21">
        <f aca="true" t="shared" si="9" ref="C31:H31">C32+C33+C34</f>
        <v>240122</v>
      </c>
      <c r="D31" s="40">
        <f>D32+D33+D34</f>
        <v>182516</v>
      </c>
      <c r="E31" s="21">
        <f t="shared" si="9"/>
        <v>108134</v>
      </c>
      <c r="F31" s="21">
        <f t="shared" si="9"/>
        <v>195980</v>
      </c>
      <c r="G31" s="21">
        <f t="shared" si="9"/>
        <v>184449</v>
      </c>
      <c r="H31" s="40">
        <f t="shared" si="9"/>
        <v>139934</v>
      </c>
      <c r="I31" s="10">
        <f t="shared" si="2"/>
        <v>129.40795679434777</v>
      </c>
      <c r="J31" s="10">
        <f t="shared" si="3"/>
        <v>71.40218389631595</v>
      </c>
      <c r="K31" s="10">
        <f t="shared" si="4"/>
        <v>75.86595752755504</v>
      </c>
      <c r="L31" s="20">
        <f t="shared" si="5"/>
        <v>76.669442678998</v>
      </c>
    </row>
    <row r="32" spans="2:12" ht="18.75" customHeight="1">
      <c r="B32" s="3" t="s">
        <v>22</v>
      </c>
      <c r="C32" s="23">
        <v>410</v>
      </c>
      <c r="D32" s="41">
        <v>321</v>
      </c>
      <c r="E32" s="24">
        <v>430</v>
      </c>
      <c r="F32" s="24">
        <v>1422</v>
      </c>
      <c r="G32" s="26">
        <v>1422</v>
      </c>
      <c r="H32" s="41">
        <v>715</v>
      </c>
      <c r="I32" s="10">
        <f t="shared" si="2"/>
        <v>166.27906976744185</v>
      </c>
      <c r="J32" s="10">
        <f t="shared" si="3"/>
        <v>50.28129395218003</v>
      </c>
      <c r="K32" s="10">
        <f t="shared" si="4"/>
        <v>50.28129395218003</v>
      </c>
      <c r="L32" s="20" t="s">
        <v>66</v>
      </c>
    </row>
    <row r="33" spans="2:12" ht="18.75" customHeight="1" hidden="1">
      <c r="B33" s="3" t="s">
        <v>23</v>
      </c>
      <c r="C33" s="23"/>
      <c r="D33" s="41"/>
      <c r="E33" s="24"/>
      <c r="F33" s="24"/>
      <c r="G33" s="30"/>
      <c r="H33" s="41"/>
      <c r="I33" s="10"/>
      <c r="J33" s="10"/>
      <c r="K33" s="10"/>
      <c r="L33" s="20"/>
    </row>
    <row r="34" spans="2:12" ht="21" customHeight="1">
      <c r="B34" s="3" t="s">
        <v>24</v>
      </c>
      <c r="C34" s="23">
        <v>239712</v>
      </c>
      <c r="D34" s="41">
        <v>182195</v>
      </c>
      <c r="E34" s="28">
        <v>107704</v>
      </c>
      <c r="F34" s="28">
        <v>194558</v>
      </c>
      <c r="G34" s="26">
        <v>183027</v>
      </c>
      <c r="H34" s="41">
        <v>139219</v>
      </c>
      <c r="I34" s="10">
        <f t="shared" si="2"/>
        <v>129.26075168981654</v>
      </c>
      <c r="J34" s="10">
        <f t="shared" si="3"/>
        <v>71.5565538297063</v>
      </c>
      <c r="K34" s="10">
        <f t="shared" si="4"/>
        <v>76.06473361853715</v>
      </c>
      <c r="L34" s="20">
        <f t="shared" si="5"/>
        <v>76.41208595186477</v>
      </c>
    </row>
    <row r="35" spans="2:12" ht="12.75" customHeight="1">
      <c r="B35" s="2" t="s">
        <v>25</v>
      </c>
      <c r="C35" s="22">
        <f>C36+C37</f>
        <v>7128</v>
      </c>
      <c r="D35" s="40">
        <f>D37+D36</f>
        <v>596</v>
      </c>
      <c r="E35" s="22">
        <f>E36+E37</f>
        <v>578</v>
      </c>
      <c r="F35" s="22">
        <f>F36+F37</f>
        <v>578</v>
      </c>
      <c r="G35" s="22">
        <f>G36+G37</f>
        <v>448</v>
      </c>
      <c r="H35" s="40">
        <f>H37</f>
        <v>303</v>
      </c>
      <c r="I35" s="10">
        <f t="shared" si="2"/>
        <v>52.42214532871973</v>
      </c>
      <c r="J35" s="10">
        <f t="shared" si="3"/>
        <v>52.42214532871973</v>
      </c>
      <c r="K35" s="10">
        <f t="shared" si="4"/>
        <v>67.63392857142857</v>
      </c>
      <c r="L35" s="20">
        <f t="shared" si="5"/>
        <v>50.83892617449665</v>
      </c>
    </row>
    <row r="36" spans="2:12" ht="24.75" customHeight="1">
      <c r="B36" s="37" t="s">
        <v>58</v>
      </c>
      <c r="C36" s="35">
        <v>300</v>
      </c>
      <c r="D36" s="58">
        <v>300</v>
      </c>
      <c r="E36" s="36"/>
      <c r="F36" s="36"/>
      <c r="G36" s="26"/>
      <c r="H36" s="40"/>
      <c r="I36" s="10"/>
      <c r="J36" s="10"/>
      <c r="K36" s="10"/>
      <c r="L36" s="20"/>
    </row>
    <row r="37" spans="2:12" ht="25.5" customHeight="1">
      <c r="B37" s="3" t="s">
        <v>26</v>
      </c>
      <c r="C37" s="23">
        <v>6828</v>
      </c>
      <c r="D37" s="41">
        <v>296</v>
      </c>
      <c r="E37" s="26">
        <v>578</v>
      </c>
      <c r="F37" s="25">
        <v>578</v>
      </c>
      <c r="G37" s="35">
        <v>448</v>
      </c>
      <c r="H37" s="41">
        <v>303</v>
      </c>
      <c r="I37" s="10">
        <f t="shared" si="2"/>
        <v>52.42214532871973</v>
      </c>
      <c r="J37" s="10">
        <f t="shared" si="3"/>
        <v>52.42214532871973</v>
      </c>
      <c r="K37" s="10">
        <f t="shared" si="4"/>
        <v>67.63392857142857</v>
      </c>
      <c r="L37" s="20">
        <f t="shared" si="5"/>
        <v>102.36486486486487</v>
      </c>
    </row>
    <row r="38" spans="2:12" ht="13.5">
      <c r="B38" s="2" t="s">
        <v>27</v>
      </c>
      <c r="C38" s="22">
        <f aca="true" t="shared" si="10" ref="C38:H38">C39+C40+C41+C42+C43+C44</f>
        <v>959567</v>
      </c>
      <c r="D38" s="40">
        <f>D39+D40+D41+D42+D43+D44</f>
        <v>725578</v>
      </c>
      <c r="E38" s="22">
        <f t="shared" si="10"/>
        <v>919593</v>
      </c>
      <c r="F38" s="22">
        <f t="shared" si="10"/>
        <v>950025</v>
      </c>
      <c r="G38" s="31">
        <f t="shared" si="10"/>
        <v>802877</v>
      </c>
      <c r="H38" s="40">
        <f t="shared" si="10"/>
        <v>597147</v>
      </c>
      <c r="I38" s="10">
        <f t="shared" si="2"/>
        <v>64.93600973474135</v>
      </c>
      <c r="J38" s="10">
        <f t="shared" si="3"/>
        <v>62.855924844083056</v>
      </c>
      <c r="K38" s="10">
        <f t="shared" si="4"/>
        <v>74.3759006672255</v>
      </c>
      <c r="L38" s="20">
        <f t="shared" si="5"/>
        <v>82.29949088864326</v>
      </c>
    </row>
    <row r="39" spans="2:12" ht="18" customHeight="1">
      <c r="B39" s="3" t="s">
        <v>28</v>
      </c>
      <c r="C39" s="23">
        <v>204806</v>
      </c>
      <c r="D39" s="41">
        <v>138570</v>
      </c>
      <c r="E39" s="24">
        <v>197562</v>
      </c>
      <c r="F39" s="24">
        <v>198295</v>
      </c>
      <c r="G39" s="26">
        <v>152800</v>
      </c>
      <c r="H39" s="41">
        <v>141940</v>
      </c>
      <c r="I39" s="10">
        <f t="shared" si="2"/>
        <v>71.84580030572681</v>
      </c>
      <c r="J39" s="10">
        <f t="shared" si="3"/>
        <v>71.58022138732696</v>
      </c>
      <c r="K39" s="10">
        <f t="shared" si="4"/>
        <v>92.89267015706805</v>
      </c>
      <c r="L39" s="20">
        <f t="shared" si="5"/>
        <v>102.4319838348849</v>
      </c>
    </row>
    <row r="40" spans="2:12" ht="18" customHeight="1">
      <c r="B40" s="3" t="s">
        <v>29</v>
      </c>
      <c r="C40" s="23">
        <v>662939</v>
      </c>
      <c r="D40" s="41">
        <v>524058</v>
      </c>
      <c r="E40" s="24">
        <v>632473</v>
      </c>
      <c r="F40" s="24">
        <v>647001</v>
      </c>
      <c r="G40" s="26">
        <v>558952</v>
      </c>
      <c r="H40" s="41">
        <v>387027</v>
      </c>
      <c r="I40" s="10">
        <f t="shared" si="2"/>
        <v>61.192651702127996</v>
      </c>
      <c r="J40" s="10">
        <f t="shared" si="3"/>
        <v>59.818609244807966</v>
      </c>
      <c r="K40" s="10">
        <f t="shared" si="4"/>
        <v>69.24154489115344</v>
      </c>
      <c r="L40" s="20">
        <f t="shared" si="5"/>
        <v>73.85194005243694</v>
      </c>
    </row>
    <row r="41" spans="2:12" ht="19.5" customHeight="1">
      <c r="B41" s="3" t="s">
        <v>59</v>
      </c>
      <c r="C41" s="23">
        <v>41950</v>
      </c>
      <c r="D41" s="41">
        <v>29287</v>
      </c>
      <c r="E41" s="24">
        <v>44815</v>
      </c>
      <c r="F41" s="24">
        <v>53589</v>
      </c>
      <c r="G41" s="30">
        <v>46629</v>
      </c>
      <c r="H41" s="41">
        <v>32095</v>
      </c>
      <c r="I41" s="10">
        <f t="shared" si="2"/>
        <v>71.61664621220574</v>
      </c>
      <c r="J41" s="10">
        <f t="shared" si="3"/>
        <v>59.89102241131575</v>
      </c>
      <c r="K41" s="10">
        <f t="shared" si="4"/>
        <v>68.83055609170259</v>
      </c>
      <c r="L41" s="20">
        <f t="shared" si="5"/>
        <v>109.58787175197186</v>
      </c>
    </row>
    <row r="42" spans="2:12" ht="39" customHeight="1">
      <c r="B42" s="3" t="s">
        <v>30</v>
      </c>
      <c r="C42" s="23">
        <v>28</v>
      </c>
      <c r="D42" s="41">
        <v>22</v>
      </c>
      <c r="E42" s="24">
        <v>50</v>
      </c>
      <c r="F42" s="24">
        <v>64</v>
      </c>
      <c r="G42" s="32">
        <v>64</v>
      </c>
      <c r="H42" s="41">
        <v>64</v>
      </c>
      <c r="I42" s="10">
        <f t="shared" si="2"/>
        <v>128</v>
      </c>
      <c r="J42" s="10">
        <f t="shared" si="3"/>
        <v>100</v>
      </c>
      <c r="K42" s="10">
        <f t="shared" si="4"/>
        <v>100</v>
      </c>
      <c r="L42" s="20" t="s">
        <v>66</v>
      </c>
    </row>
    <row r="43" spans="2:12" ht="26.25">
      <c r="B43" s="3" t="s">
        <v>31</v>
      </c>
      <c r="C43" s="23">
        <v>14612</v>
      </c>
      <c r="D43" s="41">
        <v>10374</v>
      </c>
      <c r="E43" s="24">
        <v>4575</v>
      </c>
      <c r="F43" s="24">
        <v>9764</v>
      </c>
      <c r="G43" s="26">
        <v>9365</v>
      </c>
      <c r="H43" s="41">
        <v>6193</v>
      </c>
      <c r="I43" s="10">
        <f t="shared" si="2"/>
        <v>135.36612021857923</v>
      </c>
      <c r="J43" s="10">
        <f t="shared" si="3"/>
        <v>63.42687423187219</v>
      </c>
      <c r="K43" s="10">
        <f t="shared" si="4"/>
        <v>66.12920448478377</v>
      </c>
      <c r="L43" s="20">
        <f t="shared" si="5"/>
        <v>59.697320223636005</v>
      </c>
    </row>
    <row r="44" spans="2:12" ht="26.25">
      <c r="B44" s="3" t="s">
        <v>32</v>
      </c>
      <c r="C44" s="23">
        <v>35232</v>
      </c>
      <c r="D44" s="41">
        <v>23267</v>
      </c>
      <c r="E44" s="24">
        <v>40118</v>
      </c>
      <c r="F44" s="24">
        <v>41312</v>
      </c>
      <c r="G44" s="26">
        <v>35067</v>
      </c>
      <c r="H44" s="41">
        <v>29828</v>
      </c>
      <c r="I44" s="10">
        <f t="shared" si="2"/>
        <v>74.35066553666684</v>
      </c>
      <c r="J44" s="10">
        <f t="shared" si="3"/>
        <v>72.20178156467854</v>
      </c>
      <c r="K44" s="10">
        <f t="shared" si="4"/>
        <v>85.06002794650242</v>
      </c>
      <c r="L44" s="20">
        <f t="shared" si="5"/>
        <v>128.19873640778786</v>
      </c>
    </row>
    <row r="45" spans="2:12" ht="22.5" customHeight="1">
      <c r="B45" s="2" t="s">
        <v>69</v>
      </c>
      <c r="C45" s="21">
        <f aca="true" t="shared" si="11" ref="C45:H45">C46+C47</f>
        <v>173414</v>
      </c>
      <c r="D45" s="40">
        <f>D46+D47</f>
        <v>118195</v>
      </c>
      <c r="E45" s="21">
        <f t="shared" si="11"/>
        <v>158397</v>
      </c>
      <c r="F45" s="21">
        <f t="shared" si="11"/>
        <v>222420</v>
      </c>
      <c r="G45" s="29">
        <f t="shared" si="11"/>
        <v>190571</v>
      </c>
      <c r="H45" s="40">
        <f t="shared" si="11"/>
        <v>120077</v>
      </c>
      <c r="I45" s="10">
        <f t="shared" si="2"/>
        <v>75.80762261911525</v>
      </c>
      <c r="J45" s="10">
        <f t="shared" si="3"/>
        <v>53.98660192428738</v>
      </c>
      <c r="K45" s="10">
        <f t="shared" si="4"/>
        <v>63.009062239270406</v>
      </c>
      <c r="L45" s="20">
        <f t="shared" si="5"/>
        <v>101.59228393756081</v>
      </c>
    </row>
    <row r="46" spans="2:12" ht="17.25" customHeight="1">
      <c r="B46" s="3" t="s">
        <v>33</v>
      </c>
      <c r="C46" s="23">
        <v>155446</v>
      </c>
      <c r="D46" s="41">
        <v>107103</v>
      </c>
      <c r="E46" s="24">
        <v>144441</v>
      </c>
      <c r="F46" s="25">
        <v>205016</v>
      </c>
      <c r="G46" s="26">
        <v>175944</v>
      </c>
      <c r="H46" s="41">
        <v>106832</v>
      </c>
      <c r="I46" s="10">
        <f t="shared" si="2"/>
        <v>73.9623791028863</v>
      </c>
      <c r="J46" s="10">
        <f t="shared" si="3"/>
        <v>52.109103679712796</v>
      </c>
      <c r="K46" s="10">
        <f t="shared" si="4"/>
        <v>60.71931978356749</v>
      </c>
      <c r="L46" s="20">
        <f t="shared" si="5"/>
        <v>99.74697254045172</v>
      </c>
    </row>
    <row r="47" spans="2:12" ht="28.5" customHeight="1">
      <c r="B47" s="3" t="s">
        <v>34</v>
      </c>
      <c r="C47" s="23">
        <v>17968</v>
      </c>
      <c r="D47" s="41">
        <v>11092</v>
      </c>
      <c r="E47" s="24">
        <v>13956</v>
      </c>
      <c r="F47" s="25">
        <v>17404</v>
      </c>
      <c r="G47" s="26">
        <v>14627</v>
      </c>
      <c r="H47" s="41">
        <v>13245</v>
      </c>
      <c r="I47" s="10">
        <f t="shared" si="2"/>
        <v>94.90541702493552</v>
      </c>
      <c r="J47" s="10">
        <f t="shared" si="3"/>
        <v>76.10319466789244</v>
      </c>
      <c r="K47" s="10">
        <f t="shared" si="4"/>
        <v>90.55171942298489</v>
      </c>
      <c r="L47" s="20">
        <f t="shared" si="5"/>
        <v>119.41038586368553</v>
      </c>
    </row>
    <row r="48" spans="2:12" ht="13.5">
      <c r="B48" s="6" t="s">
        <v>35</v>
      </c>
      <c r="C48" s="21">
        <f aca="true" t="shared" si="12" ref="C48:H48">C49+C50</f>
        <v>11342</v>
      </c>
      <c r="D48" s="40">
        <f t="shared" si="12"/>
        <v>9573</v>
      </c>
      <c r="E48" s="21">
        <f t="shared" si="12"/>
        <v>1250</v>
      </c>
      <c r="F48" s="21">
        <f t="shared" si="12"/>
        <v>2150</v>
      </c>
      <c r="G48" s="21">
        <f t="shared" si="12"/>
        <v>2150</v>
      </c>
      <c r="H48" s="40">
        <f t="shared" si="12"/>
        <v>2100</v>
      </c>
      <c r="I48" s="10">
        <f t="shared" si="2"/>
        <v>168</v>
      </c>
      <c r="J48" s="10">
        <f t="shared" si="3"/>
        <v>97.67441860465115</v>
      </c>
      <c r="K48" s="10">
        <f t="shared" si="4"/>
        <v>97.67441860465115</v>
      </c>
      <c r="L48" s="20">
        <f t="shared" si="5"/>
        <v>21.936696960200564</v>
      </c>
    </row>
    <row r="49" spans="2:12" ht="17.25" customHeight="1">
      <c r="B49" s="7" t="s">
        <v>35</v>
      </c>
      <c r="C49" s="23">
        <v>3338</v>
      </c>
      <c r="D49" s="41">
        <v>1569</v>
      </c>
      <c r="E49" s="24">
        <v>1250</v>
      </c>
      <c r="F49" s="25">
        <v>2150</v>
      </c>
      <c r="G49" s="26">
        <v>2150</v>
      </c>
      <c r="H49" s="41">
        <v>2100</v>
      </c>
      <c r="I49" s="10">
        <f t="shared" si="2"/>
        <v>168</v>
      </c>
      <c r="J49" s="10">
        <f>H49/F49*100</f>
        <v>97.67441860465115</v>
      </c>
      <c r="K49" s="10">
        <f>H49/G49*100</f>
        <v>97.67441860465115</v>
      </c>
      <c r="L49" s="20">
        <f t="shared" si="5"/>
        <v>133.8432122370937</v>
      </c>
    </row>
    <row r="50" spans="2:12" ht="27" customHeight="1">
      <c r="B50" s="7" t="s">
        <v>61</v>
      </c>
      <c r="C50" s="23">
        <v>8004</v>
      </c>
      <c r="D50" s="41">
        <v>8004</v>
      </c>
      <c r="E50" s="24"/>
      <c r="F50" s="25"/>
      <c r="G50" s="26"/>
      <c r="H50" s="41"/>
      <c r="I50" s="10"/>
      <c r="J50" s="10"/>
      <c r="K50" s="10"/>
      <c r="L50" s="20"/>
    </row>
    <row r="51" spans="2:12" ht="17.25" customHeight="1">
      <c r="B51" s="2" t="s">
        <v>36</v>
      </c>
      <c r="C51" s="21">
        <f aca="true" t="shared" si="13" ref="C51:H51">C52+C53+C54+C55+C56</f>
        <v>341485</v>
      </c>
      <c r="D51" s="40">
        <f>D52+D53+D54+D55+D56</f>
        <v>228185</v>
      </c>
      <c r="E51" s="21">
        <f t="shared" si="13"/>
        <v>307652</v>
      </c>
      <c r="F51" s="21">
        <f t="shared" si="13"/>
        <v>293713</v>
      </c>
      <c r="G51" s="29">
        <f t="shared" si="13"/>
        <v>225489</v>
      </c>
      <c r="H51" s="40">
        <f t="shared" si="13"/>
        <v>190969</v>
      </c>
      <c r="I51" s="10">
        <f t="shared" si="2"/>
        <v>62.07305657041072</v>
      </c>
      <c r="J51" s="10">
        <f t="shared" si="3"/>
        <v>65.01891302053366</v>
      </c>
      <c r="K51" s="10">
        <f t="shared" si="4"/>
        <v>84.69104923078288</v>
      </c>
      <c r="L51" s="20">
        <f t="shared" si="5"/>
        <v>83.69042662751714</v>
      </c>
    </row>
    <row r="52" spans="2:12" ht="15.75" customHeight="1">
      <c r="B52" s="3" t="s">
        <v>37</v>
      </c>
      <c r="C52" s="23">
        <v>5239</v>
      </c>
      <c r="D52" s="41">
        <v>3788</v>
      </c>
      <c r="E52" s="24">
        <v>8928</v>
      </c>
      <c r="F52" s="24">
        <v>8928</v>
      </c>
      <c r="G52" s="26">
        <v>6696</v>
      </c>
      <c r="H52" s="41">
        <v>6228</v>
      </c>
      <c r="I52" s="10">
        <f t="shared" si="2"/>
        <v>69.75806451612904</v>
      </c>
      <c r="J52" s="10">
        <f t="shared" si="3"/>
        <v>69.75806451612904</v>
      </c>
      <c r="K52" s="10">
        <f t="shared" si="4"/>
        <v>93.01075268817203</v>
      </c>
      <c r="L52" s="20">
        <f t="shared" si="5"/>
        <v>164.41393875395985</v>
      </c>
    </row>
    <row r="53" spans="2:12" ht="26.25" customHeight="1">
      <c r="B53" s="3" t="s">
        <v>38</v>
      </c>
      <c r="C53" s="23">
        <v>70852</v>
      </c>
      <c r="D53" s="41">
        <v>43774</v>
      </c>
      <c r="E53" s="24">
        <v>78078</v>
      </c>
      <c r="F53" s="24">
        <v>62419</v>
      </c>
      <c r="G53" s="26">
        <v>48939</v>
      </c>
      <c r="H53" s="41">
        <v>40543</v>
      </c>
      <c r="I53" s="10">
        <f t="shared" si="2"/>
        <v>51.92627884935577</v>
      </c>
      <c r="J53" s="10">
        <f t="shared" si="3"/>
        <v>64.95297906086289</v>
      </c>
      <c r="K53" s="10">
        <f t="shared" si="4"/>
        <v>82.84394858905985</v>
      </c>
      <c r="L53" s="20">
        <f t="shared" si="5"/>
        <v>92.61890620002742</v>
      </c>
    </row>
    <row r="54" spans="2:12" ht="28.5" customHeight="1">
      <c r="B54" s="3" t="s">
        <v>39</v>
      </c>
      <c r="C54" s="23">
        <v>150591</v>
      </c>
      <c r="D54" s="41">
        <v>102922</v>
      </c>
      <c r="E54" s="24">
        <v>146248</v>
      </c>
      <c r="F54" s="24">
        <v>139999</v>
      </c>
      <c r="G54" s="26">
        <v>114119</v>
      </c>
      <c r="H54" s="41">
        <v>94703</v>
      </c>
      <c r="I54" s="10">
        <f t="shared" si="2"/>
        <v>64.75507357365571</v>
      </c>
      <c r="J54" s="10">
        <f t="shared" si="3"/>
        <v>67.64548318202273</v>
      </c>
      <c r="K54" s="10">
        <f t="shared" si="4"/>
        <v>82.98618109166746</v>
      </c>
      <c r="L54" s="20">
        <f t="shared" si="5"/>
        <v>92.01434095722975</v>
      </c>
    </row>
    <row r="55" spans="2:12" ht="16.5" customHeight="1">
      <c r="B55" s="3" t="s">
        <v>40</v>
      </c>
      <c r="C55" s="23">
        <v>98633</v>
      </c>
      <c r="D55" s="41">
        <v>66558</v>
      </c>
      <c r="E55" s="24">
        <v>59569</v>
      </c>
      <c r="F55" s="24">
        <v>62628</v>
      </c>
      <c r="G55" s="26">
        <v>39274</v>
      </c>
      <c r="H55" s="41">
        <v>34325</v>
      </c>
      <c r="I55" s="10">
        <f t="shared" si="2"/>
        <v>57.62225318538165</v>
      </c>
      <c r="J55" s="10">
        <f t="shared" si="3"/>
        <v>54.80775372038066</v>
      </c>
      <c r="K55" s="10">
        <f t="shared" si="4"/>
        <v>87.39878800224066</v>
      </c>
      <c r="L55" s="20">
        <f t="shared" si="5"/>
        <v>51.571561645482134</v>
      </c>
    </row>
    <row r="56" spans="2:12" ht="26.25">
      <c r="B56" s="3" t="s">
        <v>41</v>
      </c>
      <c r="C56" s="23">
        <v>16170</v>
      </c>
      <c r="D56" s="41">
        <v>11143</v>
      </c>
      <c r="E56" s="24">
        <v>14829</v>
      </c>
      <c r="F56" s="24">
        <v>19739</v>
      </c>
      <c r="G56" s="26">
        <v>16461</v>
      </c>
      <c r="H56" s="41">
        <v>15170</v>
      </c>
      <c r="I56" s="10">
        <f t="shared" si="2"/>
        <v>102.29954818261515</v>
      </c>
      <c r="J56" s="10">
        <f t="shared" si="3"/>
        <v>76.85293074623841</v>
      </c>
      <c r="K56" s="10">
        <f t="shared" si="4"/>
        <v>92.15722009598444</v>
      </c>
      <c r="L56" s="20">
        <f t="shared" si="5"/>
        <v>136.1392802656376</v>
      </c>
    </row>
    <row r="57" spans="2:12" ht="17.25" customHeight="1">
      <c r="B57" s="8" t="s">
        <v>42</v>
      </c>
      <c r="C57" s="33">
        <f aca="true" t="shared" si="14" ref="C57:H57">C58+C59+C60+C61</f>
        <v>177148</v>
      </c>
      <c r="D57" s="42">
        <f t="shared" si="14"/>
        <v>106641</v>
      </c>
      <c r="E57" s="33">
        <f t="shared" si="14"/>
        <v>143025</v>
      </c>
      <c r="F57" s="33">
        <f t="shared" si="14"/>
        <v>166260</v>
      </c>
      <c r="G57" s="33">
        <f t="shared" si="14"/>
        <v>152670</v>
      </c>
      <c r="H57" s="42">
        <f t="shared" si="14"/>
        <v>129697</v>
      </c>
      <c r="I57" s="10">
        <f t="shared" si="2"/>
        <v>90.68134941443805</v>
      </c>
      <c r="J57" s="10">
        <f t="shared" si="3"/>
        <v>78.00854083964875</v>
      </c>
      <c r="K57" s="10">
        <f t="shared" si="4"/>
        <v>84.95251195388747</v>
      </c>
      <c r="L57" s="20">
        <f t="shared" si="5"/>
        <v>121.62020236119315</v>
      </c>
    </row>
    <row r="58" spans="2:12" ht="17.25" customHeight="1">
      <c r="B58" s="44" t="s">
        <v>42</v>
      </c>
      <c r="C58" s="45">
        <v>1305</v>
      </c>
      <c r="D58" s="57">
        <v>114</v>
      </c>
      <c r="E58" s="33"/>
      <c r="F58" s="56">
        <v>233</v>
      </c>
      <c r="G58" s="56">
        <v>233</v>
      </c>
      <c r="H58" s="57">
        <v>34</v>
      </c>
      <c r="I58" s="10"/>
      <c r="J58" s="10">
        <f t="shared" si="3"/>
        <v>14.592274678111588</v>
      </c>
      <c r="K58" s="10">
        <f>H58/G58*100</f>
        <v>14.592274678111588</v>
      </c>
      <c r="L58" s="20">
        <f>H58/D58*100</f>
        <v>29.82456140350877</v>
      </c>
    </row>
    <row r="59" spans="2:12" ht="18" customHeight="1">
      <c r="B59" s="9" t="s">
        <v>43</v>
      </c>
      <c r="C59" s="23">
        <v>141669</v>
      </c>
      <c r="D59" s="41">
        <v>81185</v>
      </c>
      <c r="E59" s="24">
        <v>113791</v>
      </c>
      <c r="F59" s="25">
        <v>134895</v>
      </c>
      <c r="G59" s="26">
        <v>123750</v>
      </c>
      <c r="H59" s="41">
        <v>108671</v>
      </c>
      <c r="I59" s="10">
        <f t="shared" si="2"/>
        <v>95.50052288845339</v>
      </c>
      <c r="J59" s="10">
        <f t="shared" si="3"/>
        <v>80.5596945772638</v>
      </c>
      <c r="K59" s="10">
        <f t="shared" si="4"/>
        <v>87.81494949494949</v>
      </c>
      <c r="L59" s="20">
        <f t="shared" si="5"/>
        <v>133.85600788322967</v>
      </c>
    </row>
    <row r="60" spans="2:12" ht="18" customHeight="1">
      <c r="B60" s="11" t="s">
        <v>62</v>
      </c>
      <c r="C60" s="34">
        <v>21482</v>
      </c>
      <c r="D60" s="41">
        <v>16229</v>
      </c>
      <c r="E60" s="24">
        <v>16863</v>
      </c>
      <c r="F60" s="24">
        <v>18295</v>
      </c>
      <c r="G60" s="32">
        <v>17690</v>
      </c>
      <c r="H60" s="41">
        <v>11807</v>
      </c>
      <c r="I60" s="10">
        <f t="shared" si="2"/>
        <v>70.01719741445768</v>
      </c>
      <c r="J60" s="10">
        <f t="shared" si="3"/>
        <v>64.53675867723422</v>
      </c>
      <c r="K60" s="10">
        <f t="shared" si="4"/>
        <v>66.74392312040702</v>
      </c>
      <c r="L60" s="20">
        <f t="shared" si="5"/>
        <v>72.75248012816563</v>
      </c>
    </row>
    <row r="61" spans="2:12" ht="29.25" customHeight="1">
      <c r="B61" s="11" t="s">
        <v>44</v>
      </c>
      <c r="C61" s="34">
        <v>12692</v>
      </c>
      <c r="D61" s="41">
        <v>9113</v>
      </c>
      <c r="E61" s="24">
        <v>12371</v>
      </c>
      <c r="F61" s="24">
        <v>12837</v>
      </c>
      <c r="G61" s="32">
        <v>10997</v>
      </c>
      <c r="H61" s="41">
        <v>9185</v>
      </c>
      <c r="I61" s="10">
        <f t="shared" si="2"/>
        <v>74.2462210007275</v>
      </c>
      <c r="J61" s="10">
        <f t="shared" si="3"/>
        <v>71.55098543273351</v>
      </c>
      <c r="K61" s="10">
        <f t="shared" si="4"/>
        <v>83.52277893971083</v>
      </c>
      <c r="L61" s="20">
        <f t="shared" si="5"/>
        <v>100.790080105344</v>
      </c>
    </row>
    <row r="62" spans="2:12" ht="26.25" customHeight="1">
      <c r="B62" s="8" t="s">
        <v>47</v>
      </c>
      <c r="C62" s="27">
        <f aca="true" t="shared" si="15" ref="C62:H62">C63</f>
        <v>1000</v>
      </c>
      <c r="D62" s="40">
        <f t="shared" si="15"/>
        <v>750</v>
      </c>
      <c r="E62" s="21">
        <f t="shared" si="15"/>
        <v>1000</v>
      </c>
      <c r="F62" s="21">
        <f t="shared" si="15"/>
        <v>1000</v>
      </c>
      <c r="G62" s="21">
        <f t="shared" si="15"/>
        <v>750</v>
      </c>
      <c r="H62" s="40">
        <f t="shared" si="15"/>
        <v>750</v>
      </c>
      <c r="I62" s="10">
        <f t="shared" si="2"/>
        <v>75</v>
      </c>
      <c r="J62" s="10">
        <f t="shared" si="3"/>
        <v>75</v>
      </c>
      <c r="K62" s="10">
        <f t="shared" si="4"/>
        <v>100</v>
      </c>
      <c r="L62" s="20">
        <f t="shared" si="5"/>
        <v>100</v>
      </c>
    </row>
    <row r="63" spans="2:12" ht="26.25" customHeight="1" thickBot="1">
      <c r="B63" s="49" t="s">
        <v>46</v>
      </c>
      <c r="C63" s="50">
        <v>1000</v>
      </c>
      <c r="D63" s="51">
        <v>750</v>
      </c>
      <c r="E63" s="52">
        <v>1000</v>
      </c>
      <c r="F63" s="52">
        <v>1000</v>
      </c>
      <c r="G63" s="53">
        <v>750</v>
      </c>
      <c r="H63" s="51">
        <v>750</v>
      </c>
      <c r="I63" s="54">
        <f t="shared" si="2"/>
        <v>75</v>
      </c>
      <c r="J63" s="54">
        <f t="shared" si="3"/>
        <v>75</v>
      </c>
      <c r="K63" s="54">
        <f t="shared" si="4"/>
        <v>100</v>
      </c>
      <c r="L63" s="55">
        <f t="shared" si="5"/>
        <v>100</v>
      </c>
    </row>
    <row r="64" spans="2:7" ht="12.75" customHeight="1">
      <c r="B64" s="66"/>
      <c r="C64" s="67"/>
      <c r="D64" s="67"/>
      <c r="E64" s="67"/>
      <c r="F64" s="67"/>
      <c r="G64" s="67"/>
    </row>
    <row r="65" spans="2:7" ht="12.75" customHeight="1">
      <c r="B65" s="68"/>
      <c r="C65" s="68"/>
      <c r="D65" s="68"/>
      <c r="E65" s="68"/>
      <c r="F65" s="68"/>
      <c r="G65" s="68"/>
    </row>
    <row r="66" spans="2:7" ht="12.75" customHeight="1">
      <c r="B66" s="68"/>
      <c r="C66" s="68"/>
      <c r="D66" s="68"/>
      <c r="E66" s="68"/>
      <c r="F66" s="68"/>
      <c r="G66" s="68"/>
    </row>
    <row r="67" spans="2:7" ht="12.75">
      <c r="B67" s="68"/>
      <c r="C67" s="68"/>
      <c r="D67" s="68"/>
      <c r="E67" s="68"/>
      <c r="F67" s="68"/>
      <c r="G67" s="68"/>
    </row>
    <row r="68" spans="2:7" ht="12.75">
      <c r="B68" s="68"/>
      <c r="C68" s="68"/>
      <c r="D68" s="68"/>
      <c r="E68" s="68"/>
      <c r="F68" s="68"/>
      <c r="G68" s="68"/>
    </row>
    <row r="69" spans="2:12" ht="30" customHeight="1">
      <c r="B69" s="68"/>
      <c r="C69" s="68"/>
      <c r="D69" s="68"/>
      <c r="E69" s="68"/>
      <c r="F69" s="68"/>
      <c r="G69" s="68"/>
      <c r="I69" s="81"/>
      <c r="J69" s="81"/>
      <c r="K69" s="82"/>
      <c r="L69" s="82"/>
    </row>
    <row r="70" spans="2:7" ht="12.75">
      <c r="B70" s="68"/>
      <c r="C70" s="68"/>
      <c r="D70" s="68"/>
      <c r="E70" s="68"/>
      <c r="F70" s="68"/>
      <c r="G70" s="68"/>
    </row>
  </sheetData>
  <mergeCells count="9">
    <mergeCell ref="B2:L3"/>
    <mergeCell ref="B64:G70"/>
    <mergeCell ref="H5:H6"/>
    <mergeCell ref="I5:K5"/>
    <mergeCell ref="L5:L6"/>
    <mergeCell ref="B5:B6"/>
    <mergeCell ref="C5:D5"/>
    <mergeCell ref="E5:G5"/>
    <mergeCell ref="I69:L69"/>
  </mergeCells>
  <printOptions/>
  <pageMargins left="0.3937007874015748" right="0" top="0.1968503937007874" bottom="0.3937007874015748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glavdohod</dc:creator>
  <cp:keywords/>
  <dc:description/>
  <cp:lastModifiedBy>budget1</cp:lastModifiedBy>
  <cp:lastPrinted>2023-08-02T05:17:14Z</cp:lastPrinted>
  <dcterms:created xsi:type="dcterms:W3CDTF">2012-02-03T13:18:07Z</dcterms:created>
  <dcterms:modified xsi:type="dcterms:W3CDTF">2023-10-23T05:04:09Z</dcterms:modified>
  <cp:category/>
  <cp:version/>
  <cp:contentType/>
  <cp:contentStatus/>
</cp:coreProperties>
</file>