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228" windowHeight="8532" activeTab="0"/>
  </bookViews>
  <sheets>
    <sheet name="Пр 2" sheetId="1" r:id="rId1"/>
  </sheets>
  <definedNames/>
  <calcPr fullCalcOnLoad="1"/>
</workbook>
</file>

<file path=xl/sharedStrings.xml><?xml version="1.0" encoding="utf-8"?>
<sst xmlns="http://schemas.openxmlformats.org/spreadsheetml/2006/main" count="164" uniqueCount="133">
  <si>
    <t xml:space="preserve">"О  районном бюджете на 2007 год" </t>
  </si>
  <si>
    <t xml:space="preserve">  тыс.руб</t>
  </si>
  <si>
    <t>Коды бюдж</t>
  </si>
  <si>
    <t xml:space="preserve">Наименование показателей </t>
  </si>
  <si>
    <t>Раздел</t>
  </si>
  <si>
    <t>Подраздел</t>
  </si>
  <si>
    <t>0100</t>
  </si>
  <si>
    <t>0103</t>
  </si>
  <si>
    <t xml:space="preserve">Функционирование законодательных (представительных) органов государственной власти и местного самоуправления </t>
  </si>
  <si>
    <t>0104</t>
  </si>
  <si>
    <t xml:space="preserve">Фукционирование органов исполнительной власти </t>
  </si>
  <si>
    <t>0107</t>
  </si>
  <si>
    <t xml:space="preserve">Обеспечение  проведения  выборов и референдумов </t>
  </si>
  <si>
    <t>0115</t>
  </si>
  <si>
    <t>Другие общегосударственные вопросы</t>
  </si>
  <si>
    <t>0300</t>
  </si>
  <si>
    <t>0302</t>
  </si>
  <si>
    <t>Обеспечение пожарной безопасности</t>
  </si>
  <si>
    <t>0400</t>
  </si>
  <si>
    <t>0405</t>
  </si>
  <si>
    <t>Сельское хозяйство</t>
  </si>
  <si>
    <t>0408</t>
  </si>
  <si>
    <t xml:space="preserve">Транспорт </t>
  </si>
  <si>
    <t>0411</t>
  </si>
  <si>
    <t>Другие вопросы в области национальной экономики</t>
  </si>
  <si>
    <t>0409</t>
  </si>
  <si>
    <t>0500</t>
  </si>
  <si>
    <t>0501</t>
  </si>
  <si>
    <t>Жилищное хозяйство</t>
  </si>
  <si>
    <t>0502</t>
  </si>
  <si>
    <t>Коммунальное хозяйство</t>
  </si>
  <si>
    <t>0600</t>
  </si>
  <si>
    <t>0604</t>
  </si>
  <si>
    <t>Другие вопросы в области охраны окружающей среды</t>
  </si>
  <si>
    <t>0700</t>
  </si>
  <si>
    <t>0701</t>
  </si>
  <si>
    <t>Дошкольное образование</t>
  </si>
  <si>
    <t>0702</t>
  </si>
  <si>
    <t>Общее образование</t>
  </si>
  <si>
    <t>0705</t>
  </si>
  <si>
    <t>Переподготовка и повышение квалификации</t>
  </si>
  <si>
    <t>0707</t>
  </si>
  <si>
    <t>Молодежная политика и оздоровление детей</t>
  </si>
  <si>
    <t>0709</t>
  </si>
  <si>
    <t xml:space="preserve">Другие вопросы в области образования </t>
  </si>
  <si>
    <t>0800</t>
  </si>
  <si>
    <t>0801</t>
  </si>
  <si>
    <t xml:space="preserve">Культура </t>
  </si>
  <si>
    <t>0806</t>
  </si>
  <si>
    <t>Другие вопросы в области культуры</t>
  </si>
  <si>
    <t>0900</t>
  </si>
  <si>
    <t>0902</t>
  </si>
  <si>
    <t>Амбулаторная помощь</t>
  </si>
  <si>
    <t>Физическая культура и спорт</t>
  </si>
  <si>
    <t>1000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</si>
  <si>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</si>
  <si>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</si>
  <si>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</si>
  <si>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</si>
  <si>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</si>
  <si>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 xml:space="preserve">Социальное обеспечение населения </t>
  </si>
  <si>
    <t>1004</t>
  </si>
  <si>
    <t>Охрана семьи и детства</t>
  </si>
  <si>
    <t>1006</t>
  </si>
  <si>
    <t xml:space="preserve">Другие вопросы в области  социальной политики </t>
  </si>
  <si>
    <t>Дотация бюджетам муниципальных образований</t>
  </si>
  <si>
    <t xml:space="preserve">ВСЕГО РАСХОДОВ </t>
  </si>
  <si>
    <t>Дорожное хозяйство</t>
  </si>
  <si>
    <t>Благоустройство</t>
  </si>
  <si>
    <t>0503</t>
  </si>
  <si>
    <t>0703</t>
  </si>
  <si>
    <t>0412</t>
  </si>
  <si>
    <t>0309</t>
  </si>
  <si>
    <t>Национальная оборона</t>
  </si>
  <si>
    <t>Мобилизационная и вневойсковая подготовка</t>
  </si>
  <si>
    <t>0203</t>
  </si>
  <si>
    <t>Прочие межбюджетные трансферты</t>
  </si>
  <si>
    <t>Другие вопросы в области  спорта</t>
  </si>
  <si>
    <t>Массовый спорт</t>
  </si>
  <si>
    <t>1105</t>
  </si>
  <si>
    <t>1102</t>
  </si>
  <si>
    <t>Межбюджетные трансферты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</si>
  <si>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</si>
  <si>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</si>
  <si>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</si>
  <si>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</si>
  <si>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Здравоохранение</t>
  </si>
  <si>
    <t>Социальная политика</t>
  </si>
  <si>
    <t>0113</t>
  </si>
  <si>
    <t>0804</t>
  </si>
  <si>
    <t>1403</t>
  </si>
  <si>
    <t>0310</t>
  </si>
  <si>
    <t>1401</t>
  </si>
  <si>
    <t>0401</t>
  </si>
  <si>
    <t>Общеэкономические вопросы</t>
  </si>
  <si>
    <t>Охрана окружающей среды</t>
  </si>
  <si>
    <t>0204</t>
  </si>
  <si>
    <t>Мобилизационная подготовка экономики</t>
  </si>
  <si>
    <t>Другие вопросы в области национальной безопасности</t>
  </si>
  <si>
    <t xml:space="preserve">Культура,кинематография </t>
  </si>
  <si>
    <t>Национальная экономика</t>
  </si>
  <si>
    <t>0406</t>
  </si>
  <si>
    <t>Водное хозяйство</t>
  </si>
  <si>
    <t>Процент исполнения к годовым назначениям</t>
  </si>
  <si>
    <t>Отклонения (+,-) от годового плана</t>
  </si>
  <si>
    <t>Резервные фонды</t>
  </si>
  <si>
    <t>0111</t>
  </si>
  <si>
    <t>Средства массовой информации</t>
  </si>
  <si>
    <t>Периодическая печать и издательства</t>
  </si>
  <si>
    <t>0200</t>
  </si>
  <si>
    <t>1202</t>
  </si>
  <si>
    <t>0314</t>
  </si>
  <si>
    <t>0106</t>
  </si>
  <si>
    <t>Обеспечение деятельности финансовых,налоговых и таможенных органов</t>
  </si>
  <si>
    <t>1402</t>
  </si>
  <si>
    <t>Иные дотации</t>
  </si>
  <si>
    <t>0605</t>
  </si>
  <si>
    <t>0105</t>
  </si>
  <si>
    <t>Судебная система</t>
  </si>
  <si>
    <t>Охрана объектов растительного и животного мира и среды их обитания</t>
  </si>
  <si>
    <t>0603</t>
  </si>
  <si>
    <t>Дополнительное образование детей</t>
  </si>
  <si>
    <t>Защита населения и территории от чрезвычайных ситуаций природного и техногенного характера, гражданская оборона</t>
  </si>
  <si>
    <t>0304</t>
  </si>
  <si>
    <t>Органы юстиции</t>
  </si>
  <si>
    <t>0909</t>
  </si>
  <si>
    <t>Другие вопросы в области здравоохранения</t>
  </si>
  <si>
    <t>1103</t>
  </si>
  <si>
    <t>Спорт высших достижений</t>
  </si>
  <si>
    <t>Уточненный план на  2023 год</t>
  </si>
  <si>
    <t>1101</t>
  </si>
  <si>
    <t>Отчет об исполнении районного бюджета  за 9 месяцев  2023 года  по расходам</t>
  </si>
  <si>
    <t>Исполнено на 01.10.2023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</si>
</sst>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8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49" fontId="1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vertical="center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2" borderId="0" xfId="0" applyFill="1" applyAlignment="1">
      <alignment/>
    </xf>
    <xf numFmtId="3" fontId="0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0" fillId="2" borderId="2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7" fontId="0" fillId="0" borderId="2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3" fontId="6" fillId="0" borderId="13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177" fontId="0" fillId="0" borderId="2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3" fontId="0" fillId="0" borderId="1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4"/>
  <sheetViews>
    <sheetView tabSelected="1" workbookViewId="0" topLeftCell="C1">
      <pane xSplit="3" ySplit="6" topLeftCell="F60" activePane="bottomRight" state="frozen"/>
      <selection pane="topLeft" activeCell="C1" sqref="C1"/>
      <selection pane="topRight" activeCell="F1" sqref="F1"/>
      <selection pane="bottomLeft" activeCell="C11" sqref="C11"/>
      <selection pane="bottomRight" activeCell="G9" sqref="G9"/>
    </sheetView>
  </sheetViews>
  <sheetFormatPr defaultColWidth="9.00390625" defaultRowHeight="12.75"/>
  <cols>
    <col min="1" max="2" width="0.12890625" style="1" hidden="1" customWidth="1"/>
    <col min="3" max="3" width="5.50390625" style="1" customWidth="1"/>
    <col min="4" max="4" width="5.625" style="1" customWidth="1"/>
    <col min="5" max="5" width="36.00390625" style="4" customWidth="1"/>
    <col min="6" max="6" width="9.375" style="4" customWidth="1"/>
    <col min="7" max="7" width="10.50390625" style="4" customWidth="1"/>
    <col min="8" max="8" width="8.50390625" style="4" customWidth="1"/>
    <col min="9" max="9" width="9.625" style="12" customWidth="1"/>
  </cols>
  <sheetData>
    <row r="1" spans="1:9" ht="15" customHeight="1" hidden="1">
      <c r="A1" s="17"/>
      <c r="B1" s="17"/>
      <c r="C1" s="17"/>
      <c r="D1" s="17"/>
      <c r="E1" s="15" t="s">
        <v>0</v>
      </c>
      <c r="F1" s="15"/>
      <c r="G1" s="15"/>
      <c r="H1" s="15"/>
      <c r="I1" s="15"/>
    </row>
    <row r="2" spans="1:9" ht="15" customHeight="1" hidden="1">
      <c r="A2" s="18"/>
      <c r="B2" s="18"/>
      <c r="C2" s="18"/>
      <c r="D2" s="18"/>
      <c r="E2" s="15"/>
      <c r="F2" s="15"/>
      <c r="G2" s="15"/>
      <c r="H2" s="15"/>
      <c r="I2" s="15"/>
    </row>
    <row r="3" spans="1:9" ht="10.5" customHeight="1">
      <c r="A3" s="18"/>
      <c r="B3" s="18"/>
      <c r="C3" s="18"/>
      <c r="D3" s="18"/>
      <c r="E3" s="15"/>
      <c r="F3" s="15"/>
      <c r="G3" s="15"/>
      <c r="H3" s="15"/>
      <c r="I3" s="15"/>
    </row>
    <row r="4" spans="1:9" s="3" customFormat="1" ht="26.25" customHeight="1" thickBot="1">
      <c r="A4" s="72" t="s">
        <v>131</v>
      </c>
      <c r="B4" s="72"/>
      <c r="C4" s="72"/>
      <c r="D4" s="72"/>
      <c r="E4" s="73"/>
      <c r="F4" s="73"/>
      <c r="G4" s="73"/>
      <c r="H4" s="73"/>
      <c r="I4" s="73"/>
    </row>
    <row r="5" spans="1:9" s="3" customFormat="1" ht="15" customHeight="1" hidden="1">
      <c r="A5" s="2"/>
      <c r="B5" s="2"/>
      <c r="C5" s="2"/>
      <c r="D5" s="2"/>
      <c r="E5" s="4"/>
      <c r="F5" s="4"/>
      <c r="G5" s="4"/>
      <c r="H5" s="4"/>
      <c r="I5" s="5" t="s">
        <v>1</v>
      </c>
    </row>
    <row r="6" spans="1:9" ht="120.75" customHeight="1">
      <c r="A6" s="6" t="s">
        <v>2</v>
      </c>
      <c r="B6" s="26"/>
      <c r="C6" s="32" t="s">
        <v>4</v>
      </c>
      <c r="D6" s="33" t="s">
        <v>5</v>
      </c>
      <c r="E6" s="33" t="s">
        <v>3</v>
      </c>
      <c r="F6" s="34" t="s">
        <v>129</v>
      </c>
      <c r="G6" s="34" t="s">
        <v>132</v>
      </c>
      <c r="H6" s="34" t="s">
        <v>103</v>
      </c>
      <c r="I6" s="35" t="s">
        <v>104</v>
      </c>
    </row>
    <row r="7" spans="1:9" ht="15">
      <c r="A7" s="7" t="s">
        <v>6</v>
      </c>
      <c r="B7" s="28"/>
      <c r="C7" s="36" t="s">
        <v>6</v>
      </c>
      <c r="D7" s="27"/>
      <c r="E7" s="13" t="s">
        <v>82</v>
      </c>
      <c r="F7" s="45">
        <f>SUM(F8:F14)</f>
        <v>92118</v>
      </c>
      <c r="G7" s="45">
        <f>SUM(G8:G14)</f>
        <v>66908</v>
      </c>
      <c r="H7" s="48">
        <f>G7/F7*100</f>
        <v>72.63292733233462</v>
      </c>
      <c r="I7" s="51">
        <f>G7-F7</f>
        <v>-25210</v>
      </c>
    </row>
    <row r="8" spans="1:9" ht="56.25" customHeight="1">
      <c r="A8" s="8" t="s">
        <v>7</v>
      </c>
      <c r="B8" s="29"/>
      <c r="C8" s="37"/>
      <c r="D8" s="21" t="s">
        <v>7</v>
      </c>
      <c r="E8" s="20" t="s">
        <v>8</v>
      </c>
      <c r="F8" s="52">
        <v>3835</v>
      </c>
      <c r="G8" s="44">
        <v>3354</v>
      </c>
      <c r="H8" s="49">
        <f aca="true" t="shared" si="0" ref="H8:H68">G8/F8*100</f>
        <v>87.45762711864407</v>
      </c>
      <c r="I8" s="53">
        <f>G8-F8</f>
        <v>-481</v>
      </c>
    </row>
    <row r="9" spans="1:9" ht="35.25" customHeight="1">
      <c r="A9" s="9" t="s">
        <v>9</v>
      </c>
      <c r="B9" s="30"/>
      <c r="C9" s="37"/>
      <c r="D9" s="22" t="s">
        <v>9</v>
      </c>
      <c r="E9" s="20" t="s">
        <v>10</v>
      </c>
      <c r="F9" s="54">
        <v>57895</v>
      </c>
      <c r="G9" s="44">
        <v>42271</v>
      </c>
      <c r="H9" s="49">
        <f t="shared" si="0"/>
        <v>73.01321357630192</v>
      </c>
      <c r="I9" s="53">
        <f aca="true" t="shared" si="1" ref="I9:I68">G9-F9</f>
        <v>-15624</v>
      </c>
    </row>
    <row r="10" spans="1:9" ht="25.5" customHeight="1">
      <c r="A10" s="9"/>
      <c r="B10" s="30"/>
      <c r="C10" s="37"/>
      <c r="D10" s="22" t="s">
        <v>117</v>
      </c>
      <c r="E10" s="20" t="s">
        <v>118</v>
      </c>
      <c r="F10" s="54">
        <v>1</v>
      </c>
      <c r="G10" s="44"/>
      <c r="H10" s="49"/>
      <c r="I10" s="53"/>
    </row>
    <row r="11" spans="1:9" ht="39" customHeight="1">
      <c r="A11" s="9"/>
      <c r="B11" s="30"/>
      <c r="C11" s="37"/>
      <c r="D11" s="22" t="s">
        <v>112</v>
      </c>
      <c r="E11" s="20" t="s">
        <v>113</v>
      </c>
      <c r="F11" s="54">
        <v>23385</v>
      </c>
      <c r="G11" s="44">
        <v>15751</v>
      </c>
      <c r="H11" s="49">
        <f>G11/F11*100</f>
        <v>67.35514218516143</v>
      </c>
      <c r="I11" s="53">
        <f>G11-F11</f>
        <v>-7634</v>
      </c>
    </row>
    <row r="12" spans="1:11" ht="24.75" customHeight="1">
      <c r="A12" s="8" t="s">
        <v>11</v>
      </c>
      <c r="B12" s="29"/>
      <c r="C12" s="37"/>
      <c r="D12" s="21" t="s">
        <v>11</v>
      </c>
      <c r="E12" s="20" t="s">
        <v>12</v>
      </c>
      <c r="F12" s="52">
        <v>4888</v>
      </c>
      <c r="G12" s="44">
        <v>4887</v>
      </c>
      <c r="H12" s="49">
        <f t="shared" si="0"/>
        <v>99.97954173486089</v>
      </c>
      <c r="I12" s="53">
        <f t="shared" si="1"/>
        <v>-1</v>
      </c>
      <c r="J12" s="43"/>
      <c r="K12" s="43"/>
    </row>
    <row r="13" spans="1:9" ht="23.25" customHeight="1">
      <c r="A13" s="8"/>
      <c r="B13" s="29"/>
      <c r="C13" s="37"/>
      <c r="D13" s="21" t="s">
        <v>106</v>
      </c>
      <c r="E13" s="20" t="s">
        <v>105</v>
      </c>
      <c r="F13" s="52">
        <v>1201</v>
      </c>
      <c r="G13" s="44"/>
      <c r="H13" s="49"/>
      <c r="I13" s="53">
        <f t="shared" si="1"/>
        <v>-1201</v>
      </c>
    </row>
    <row r="14" spans="1:9" ht="16.5" customHeight="1">
      <c r="A14" s="8" t="s">
        <v>13</v>
      </c>
      <c r="B14" s="29"/>
      <c r="C14" s="38"/>
      <c r="D14" s="21" t="s">
        <v>88</v>
      </c>
      <c r="E14" s="19" t="s">
        <v>14</v>
      </c>
      <c r="F14" s="52">
        <v>913</v>
      </c>
      <c r="G14" s="44">
        <v>645</v>
      </c>
      <c r="H14" s="49">
        <f t="shared" si="0"/>
        <v>70.6462212486309</v>
      </c>
      <c r="I14" s="53">
        <f t="shared" si="1"/>
        <v>-268</v>
      </c>
    </row>
    <row r="15" spans="1:9" ht="20.25" customHeight="1" hidden="1">
      <c r="A15" s="8"/>
      <c r="B15" s="29"/>
      <c r="C15" s="36" t="s">
        <v>109</v>
      </c>
      <c r="D15" s="23"/>
      <c r="E15" s="13" t="s">
        <v>73</v>
      </c>
      <c r="F15" s="45">
        <f>F16+F17</f>
        <v>0</v>
      </c>
      <c r="G15" s="45">
        <f>G16+G17</f>
        <v>0</v>
      </c>
      <c r="H15" s="48" t="e">
        <f t="shared" si="0"/>
        <v>#DIV/0!</v>
      </c>
      <c r="I15" s="51">
        <f t="shared" si="1"/>
        <v>0</v>
      </c>
    </row>
    <row r="16" spans="1:9" ht="27.75" customHeight="1" hidden="1">
      <c r="A16" s="8"/>
      <c r="B16" s="29"/>
      <c r="C16" s="38"/>
      <c r="D16" s="21" t="s">
        <v>75</v>
      </c>
      <c r="E16" s="19" t="s">
        <v>74</v>
      </c>
      <c r="F16" s="52"/>
      <c r="G16" s="44"/>
      <c r="H16" s="49"/>
      <c r="I16" s="53">
        <f t="shared" si="1"/>
        <v>0</v>
      </c>
    </row>
    <row r="17" spans="1:9" ht="16.5" customHeight="1" hidden="1">
      <c r="A17" s="8"/>
      <c r="B17" s="29"/>
      <c r="C17" s="38"/>
      <c r="D17" s="21" t="s">
        <v>96</v>
      </c>
      <c r="E17" s="19" t="s">
        <v>97</v>
      </c>
      <c r="F17" s="52"/>
      <c r="G17" s="44"/>
      <c r="H17" s="49"/>
      <c r="I17" s="53">
        <f t="shared" si="1"/>
        <v>0</v>
      </c>
    </row>
    <row r="18" spans="1:9" ht="28.5" customHeight="1">
      <c r="A18" s="7" t="s">
        <v>15</v>
      </c>
      <c r="B18" s="28"/>
      <c r="C18" s="36" t="s">
        <v>15</v>
      </c>
      <c r="D18" s="14"/>
      <c r="E18" s="14" t="s">
        <v>83</v>
      </c>
      <c r="F18" s="45">
        <f>SUM(F20:F23)</f>
        <v>27265</v>
      </c>
      <c r="G18" s="45">
        <f>SUM(G20:G23)</f>
        <v>13081</v>
      </c>
      <c r="H18" s="48">
        <f t="shared" si="0"/>
        <v>47.977260223730056</v>
      </c>
      <c r="I18" s="51">
        <f>SUM(I20:I23)</f>
        <v>-14184</v>
      </c>
    </row>
    <row r="19" spans="1:9" ht="15" hidden="1">
      <c r="A19" s="8" t="s">
        <v>16</v>
      </c>
      <c r="B19" s="29"/>
      <c r="C19" s="37"/>
      <c r="D19" s="21" t="s">
        <v>91</v>
      </c>
      <c r="E19" s="20" t="s">
        <v>17</v>
      </c>
      <c r="F19" s="52"/>
      <c r="G19" s="44"/>
      <c r="H19" s="49"/>
      <c r="I19" s="53">
        <f t="shared" si="1"/>
        <v>0</v>
      </c>
    </row>
    <row r="20" spans="1:9" ht="15">
      <c r="A20" s="8"/>
      <c r="B20" s="29"/>
      <c r="C20" s="37"/>
      <c r="D20" s="21" t="s">
        <v>123</v>
      </c>
      <c r="E20" s="20" t="s">
        <v>124</v>
      </c>
      <c r="F20" s="52">
        <v>2035</v>
      </c>
      <c r="G20" s="44">
        <v>1525</v>
      </c>
      <c r="H20" s="49">
        <f>G20/F20*100</f>
        <v>74.93857493857494</v>
      </c>
      <c r="I20" s="53">
        <f>G20-F20</f>
        <v>-510</v>
      </c>
    </row>
    <row r="21" spans="1:9" ht="54.75" customHeight="1" hidden="1">
      <c r="A21" s="8"/>
      <c r="B21" s="29"/>
      <c r="C21" s="37"/>
      <c r="D21" s="21" t="s">
        <v>72</v>
      </c>
      <c r="E21" s="20" t="s">
        <v>122</v>
      </c>
      <c r="F21" s="52"/>
      <c r="G21" s="44"/>
      <c r="H21" s="49" t="e">
        <f t="shared" si="0"/>
        <v>#DIV/0!</v>
      </c>
      <c r="I21" s="53">
        <f t="shared" si="1"/>
        <v>0</v>
      </c>
    </row>
    <row r="22" spans="1:9" ht="15">
      <c r="A22" s="8"/>
      <c r="B22" s="29"/>
      <c r="C22" s="37"/>
      <c r="D22" s="21" t="s">
        <v>91</v>
      </c>
      <c r="E22" s="20" t="s">
        <v>17</v>
      </c>
      <c r="F22" s="52">
        <v>17328</v>
      </c>
      <c r="G22" s="44">
        <v>6420</v>
      </c>
      <c r="H22" s="49">
        <f t="shared" si="0"/>
        <v>37.04986149584488</v>
      </c>
      <c r="I22" s="53">
        <f t="shared" si="1"/>
        <v>-10908</v>
      </c>
    </row>
    <row r="23" spans="1:9" ht="26.25">
      <c r="A23" s="8"/>
      <c r="B23" s="29"/>
      <c r="C23" s="37"/>
      <c r="D23" s="21" t="s">
        <v>111</v>
      </c>
      <c r="E23" s="20" t="s">
        <v>98</v>
      </c>
      <c r="F23" s="52">
        <v>7902</v>
      </c>
      <c r="G23" s="44">
        <v>5136</v>
      </c>
      <c r="H23" s="49">
        <f>G23/F23*100</f>
        <v>64.99620349278665</v>
      </c>
      <c r="I23" s="53">
        <f>G23-F23</f>
        <v>-2766</v>
      </c>
    </row>
    <row r="24" spans="1:9" ht="15.75" customHeight="1">
      <c r="A24" s="7" t="s">
        <v>18</v>
      </c>
      <c r="B24" s="28"/>
      <c r="C24" s="36" t="s">
        <v>18</v>
      </c>
      <c r="D24" s="14"/>
      <c r="E24" s="14" t="s">
        <v>100</v>
      </c>
      <c r="F24" s="45">
        <f>F25+F26+F27+F28+F29+F30</f>
        <v>332416</v>
      </c>
      <c r="G24" s="45">
        <f>SUM(G25:G30)</f>
        <v>223291</v>
      </c>
      <c r="H24" s="48">
        <f t="shared" si="0"/>
        <v>67.17215777820562</v>
      </c>
      <c r="I24" s="51">
        <f t="shared" si="1"/>
        <v>-109125</v>
      </c>
    </row>
    <row r="25" spans="1:9" ht="15.75" customHeight="1" hidden="1">
      <c r="A25" s="7"/>
      <c r="B25" s="28"/>
      <c r="C25" s="36"/>
      <c r="D25" s="21" t="s">
        <v>93</v>
      </c>
      <c r="E25" s="19" t="s">
        <v>94</v>
      </c>
      <c r="F25" s="52"/>
      <c r="G25" s="44"/>
      <c r="H25" s="49" t="e">
        <f t="shared" si="0"/>
        <v>#DIV/0!</v>
      </c>
      <c r="I25" s="53">
        <f t="shared" si="1"/>
        <v>0</v>
      </c>
    </row>
    <row r="26" spans="1:9" ht="12.75" customHeight="1">
      <c r="A26" s="8" t="s">
        <v>19</v>
      </c>
      <c r="B26" s="29"/>
      <c r="C26" s="37"/>
      <c r="D26" s="21" t="s">
        <v>19</v>
      </c>
      <c r="E26" s="20" t="s">
        <v>20</v>
      </c>
      <c r="F26" s="52">
        <v>878</v>
      </c>
      <c r="G26" s="44">
        <v>202</v>
      </c>
      <c r="H26" s="49">
        <f t="shared" si="0"/>
        <v>23.006833712984054</v>
      </c>
      <c r="I26" s="53">
        <f t="shared" si="1"/>
        <v>-676</v>
      </c>
    </row>
    <row r="27" spans="1:9" ht="12.75" customHeight="1" hidden="1">
      <c r="A27" s="8"/>
      <c r="B27" s="29"/>
      <c r="C27" s="37"/>
      <c r="D27" s="21" t="s">
        <v>101</v>
      </c>
      <c r="E27" s="20" t="s">
        <v>102</v>
      </c>
      <c r="F27" s="52"/>
      <c r="G27" s="44"/>
      <c r="H27" s="49" t="e">
        <f t="shared" si="0"/>
        <v>#DIV/0!</v>
      </c>
      <c r="I27" s="53">
        <f t="shared" si="1"/>
        <v>0</v>
      </c>
    </row>
    <row r="28" spans="1:9" ht="15">
      <c r="A28" s="8" t="s">
        <v>21</v>
      </c>
      <c r="B28" s="29"/>
      <c r="C28" s="37"/>
      <c r="D28" s="21" t="s">
        <v>21</v>
      </c>
      <c r="E28" s="20" t="s">
        <v>22</v>
      </c>
      <c r="F28" s="52">
        <v>18287</v>
      </c>
      <c r="G28" s="44">
        <v>11208</v>
      </c>
      <c r="H28" s="49">
        <f t="shared" si="0"/>
        <v>61.28944058620879</v>
      </c>
      <c r="I28" s="53">
        <f t="shared" si="1"/>
        <v>-7079</v>
      </c>
    </row>
    <row r="29" spans="1:9" ht="15">
      <c r="A29" s="8" t="s">
        <v>23</v>
      </c>
      <c r="B29" s="29"/>
      <c r="C29" s="37"/>
      <c r="D29" s="21" t="s">
        <v>25</v>
      </c>
      <c r="E29" s="20" t="s">
        <v>67</v>
      </c>
      <c r="F29" s="52">
        <v>165053</v>
      </c>
      <c r="G29" s="44">
        <v>103959</v>
      </c>
      <c r="H29" s="49">
        <f t="shared" si="0"/>
        <v>62.9852229283927</v>
      </c>
      <c r="I29" s="53">
        <f t="shared" si="1"/>
        <v>-61094</v>
      </c>
    </row>
    <row r="30" spans="1:9" ht="26.25" customHeight="1">
      <c r="A30" s="8"/>
      <c r="B30" s="29"/>
      <c r="C30" s="37"/>
      <c r="D30" s="21" t="s">
        <v>71</v>
      </c>
      <c r="E30" s="20" t="s">
        <v>24</v>
      </c>
      <c r="F30" s="52">
        <v>148198</v>
      </c>
      <c r="G30" s="44">
        <v>107922</v>
      </c>
      <c r="H30" s="49">
        <f t="shared" si="0"/>
        <v>72.8228451126196</v>
      </c>
      <c r="I30" s="53">
        <f t="shared" si="1"/>
        <v>-40276</v>
      </c>
    </row>
    <row r="31" spans="1:9" ht="21" customHeight="1">
      <c r="A31" s="7" t="s">
        <v>26</v>
      </c>
      <c r="B31" s="28"/>
      <c r="C31" s="36" t="s">
        <v>26</v>
      </c>
      <c r="D31" s="14"/>
      <c r="E31" s="13" t="s">
        <v>84</v>
      </c>
      <c r="F31" s="45">
        <f>F32+F33+F34</f>
        <v>164305</v>
      </c>
      <c r="G31" s="45">
        <f>G32+G33+G34</f>
        <v>116374</v>
      </c>
      <c r="H31" s="48">
        <f t="shared" si="0"/>
        <v>70.82803323088159</v>
      </c>
      <c r="I31" s="51">
        <f t="shared" si="1"/>
        <v>-47931</v>
      </c>
    </row>
    <row r="32" spans="1:9" ht="13.5" customHeight="1">
      <c r="A32" s="8" t="s">
        <v>27</v>
      </c>
      <c r="B32" s="29"/>
      <c r="C32" s="37"/>
      <c r="D32" s="21" t="s">
        <v>27</v>
      </c>
      <c r="E32" s="20" t="s">
        <v>28</v>
      </c>
      <c r="F32" s="52">
        <v>1422</v>
      </c>
      <c r="G32" s="46">
        <v>715</v>
      </c>
      <c r="H32" s="49">
        <f t="shared" si="0"/>
        <v>50.28129395218003</v>
      </c>
      <c r="I32" s="53">
        <f t="shared" si="1"/>
        <v>-707</v>
      </c>
    </row>
    <row r="33" spans="1:9" ht="14.25" customHeight="1" hidden="1">
      <c r="A33" s="8" t="s">
        <v>29</v>
      </c>
      <c r="B33" s="29"/>
      <c r="C33" s="37"/>
      <c r="D33" s="21" t="s">
        <v>29</v>
      </c>
      <c r="E33" s="20" t="s">
        <v>30</v>
      </c>
      <c r="F33" s="55"/>
      <c r="G33" s="44"/>
      <c r="H33" s="49"/>
      <c r="I33" s="53">
        <f t="shared" si="1"/>
        <v>0</v>
      </c>
    </row>
    <row r="34" spans="1:9" ht="14.25" customHeight="1">
      <c r="A34" s="8"/>
      <c r="B34" s="29"/>
      <c r="C34" s="37"/>
      <c r="D34" s="21" t="s">
        <v>69</v>
      </c>
      <c r="E34" s="20" t="s">
        <v>68</v>
      </c>
      <c r="F34" s="55">
        <v>162883</v>
      </c>
      <c r="G34" s="44">
        <v>115659</v>
      </c>
      <c r="H34" s="49">
        <f t="shared" si="0"/>
        <v>71.00741022697274</v>
      </c>
      <c r="I34" s="53">
        <f t="shared" si="1"/>
        <v>-47224</v>
      </c>
    </row>
    <row r="35" spans="1:9" ht="17.25" customHeight="1">
      <c r="A35" s="7" t="s">
        <v>31</v>
      </c>
      <c r="B35" s="28"/>
      <c r="C35" s="36" t="s">
        <v>31</v>
      </c>
      <c r="D35" s="13"/>
      <c r="E35" s="13" t="s">
        <v>95</v>
      </c>
      <c r="F35" s="56">
        <f>F36+F37</f>
        <v>578</v>
      </c>
      <c r="G35" s="56">
        <f>G36+G37</f>
        <v>303</v>
      </c>
      <c r="H35" s="48">
        <f t="shared" si="0"/>
        <v>52.42214532871973</v>
      </c>
      <c r="I35" s="53">
        <f t="shared" si="1"/>
        <v>-275</v>
      </c>
    </row>
    <row r="36" spans="1:9" ht="29.25" customHeight="1" hidden="1">
      <c r="A36" s="7"/>
      <c r="B36" s="28"/>
      <c r="C36" s="36"/>
      <c r="D36" s="21" t="s">
        <v>120</v>
      </c>
      <c r="E36" s="19" t="s">
        <v>119</v>
      </c>
      <c r="F36" s="57"/>
      <c r="G36" s="56"/>
      <c r="H36" s="49" t="e">
        <f>G36/F36*100</f>
        <v>#DIV/0!</v>
      </c>
      <c r="I36" s="53">
        <f>G36-F36</f>
        <v>0</v>
      </c>
    </row>
    <row r="37" spans="1:9" ht="28.5" customHeight="1">
      <c r="A37" s="8" t="s">
        <v>32</v>
      </c>
      <c r="B37" s="29"/>
      <c r="C37" s="37"/>
      <c r="D37" s="21" t="s">
        <v>116</v>
      </c>
      <c r="E37" s="20" t="s">
        <v>33</v>
      </c>
      <c r="F37" s="52">
        <v>578</v>
      </c>
      <c r="G37" s="44">
        <v>303</v>
      </c>
      <c r="H37" s="49">
        <f t="shared" si="0"/>
        <v>52.42214532871973</v>
      </c>
      <c r="I37" s="53">
        <f t="shared" si="1"/>
        <v>-275</v>
      </c>
    </row>
    <row r="38" spans="1:9" ht="16.5" customHeight="1">
      <c r="A38" s="7" t="s">
        <v>34</v>
      </c>
      <c r="B38" s="28"/>
      <c r="C38" s="36" t="s">
        <v>34</v>
      </c>
      <c r="D38" s="14"/>
      <c r="E38" s="14" t="s">
        <v>85</v>
      </c>
      <c r="F38" s="45">
        <f>F39+F40+F41+F42+F43+F44</f>
        <v>950026</v>
      </c>
      <c r="G38" s="45">
        <f>G39+G40+G41+G42+G43+G44</f>
        <v>597147</v>
      </c>
      <c r="H38" s="48">
        <f t="shared" si="0"/>
        <v>62.85585868176239</v>
      </c>
      <c r="I38" s="51">
        <f t="shared" si="1"/>
        <v>-352879</v>
      </c>
    </row>
    <row r="39" spans="1:17" ht="15.75" customHeight="1">
      <c r="A39" s="8" t="s">
        <v>35</v>
      </c>
      <c r="B39" s="29"/>
      <c r="C39" s="37"/>
      <c r="D39" s="21" t="s">
        <v>35</v>
      </c>
      <c r="E39" s="20" t="s">
        <v>36</v>
      </c>
      <c r="F39" s="52">
        <v>198295</v>
      </c>
      <c r="G39" s="44">
        <v>141940</v>
      </c>
      <c r="H39" s="49">
        <f t="shared" si="0"/>
        <v>71.58022138732696</v>
      </c>
      <c r="I39" s="53">
        <f t="shared" si="1"/>
        <v>-56355</v>
      </c>
      <c r="L39" s="25"/>
      <c r="M39" s="25"/>
      <c r="N39" s="70"/>
      <c r="O39" s="70"/>
      <c r="P39" s="70"/>
      <c r="Q39" s="71"/>
    </row>
    <row r="40" spans="1:17" ht="15" customHeight="1">
      <c r="A40" s="8" t="s">
        <v>37</v>
      </c>
      <c r="B40" s="29"/>
      <c r="C40" s="37"/>
      <c r="D40" s="21" t="s">
        <v>37</v>
      </c>
      <c r="E40" s="20" t="s">
        <v>38</v>
      </c>
      <c r="F40" s="52">
        <v>647001</v>
      </c>
      <c r="G40" s="44">
        <v>387027</v>
      </c>
      <c r="H40" s="49">
        <f t="shared" si="0"/>
        <v>59.818609244807966</v>
      </c>
      <c r="I40" s="53">
        <f t="shared" si="1"/>
        <v>-259974</v>
      </c>
      <c r="L40" s="70"/>
      <c r="M40" s="70"/>
      <c r="N40" s="71"/>
      <c r="O40" s="71"/>
      <c r="P40" s="71"/>
      <c r="Q40" s="71"/>
    </row>
    <row r="41" spans="1:17" ht="15" customHeight="1">
      <c r="A41" s="8"/>
      <c r="B41" s="29"/>
      <c r="C41" s="37"/>
      <c r="D41" s="21" t="s">
        <v>70</v>
      </c>
      <c r="E41" s="20" t="s">
        <v>121</v>
      </c>
      <c r="F41" s="52">
        <v>53590</v>
      </c>
      <c r="G41" s="44">
        <v>32095</v>
      </c>
      <c r="H41" s="49">
        <f t="shared" si="0"/>
        <v>59.88990483299123</v>
      </c>
      <c r="I41" s="53">
        <f t="shared" si="1"/>
        <v>-21495</v>
      </c>
      <c r="L41" s="16"/>
      <c r="M41" s="16"/>
      <c r="N41" s="74"/>
      <c r="O41" s="74"/>
      <c r="P41" s="74"/>
      <c r="Q41" s="74"/>
    </row>
    <row r="42" spans="1:17" ht="27.75" customHeight="1">
      <c r="A42" s="8" t="s">
        <v>39</v>
      </c>
      <c r="B42" s="29"/>
      <c r="C42" s="37"/>
      <c r="D42" s="21" t="s">
        <v>39</v>
      </c>
      <c r="E42" s="20" t="s">
        <v>40</v>
      </c>
      <c r="F42" s="52">
        <v>64</v>
      </c>
      <c r="G42" s="44">
        <v>64</v>
      </c>
      <c r="H42" s="49">
        <f t="shared" si="0"/>
        <v>100</v>
      </c>
      <c r="I42" s="53">
        <f t="shared" si="1"/>
        <v>0</v>
      </c>
      <c r="L42" s="25"/>
      <c r="M42" s="25"/>
      <c r="N42" s="70"/>
      <c r="O42" s="70"/>
      <c r="P42" s="70"/>
      <c r="Q42" s="71"/>
    </row>
    <row r="43" spans="1:9" ht="25.5" customHeight="1">
      <c r="A43" s="8" t="s">
        <v>41</v>
      </c>
      <c r="B43" s="29"/>
      <c r="C43" s="37"/>
      <c r="D43" s="21" t="s">
        <v>41</v>
      </c>
      <c r="E43" s="20" t="s">
        <v>42</v>
      </c>
      <c r="F43" s="52">
        <v>9764</v>
      </c>
      <c r="G43" s="44">
        <v>6193</v>
      </c>
      <c r="H43" s="49">
        <f t="shared" si="0"/>
        <v>63.42687423187219</v>
      </c>
      <c r="I43" s="53">
        <f t="shared" si="1"/>
        <v>-3571</v>
      </c>
    </row>
    <row r="44" spans="1:9" ht="14.25" customHeight="1">
      <c r="A44" s="8" t="s">
        <v>43</v>
      </c>
      <c r="B44" s="29"/>
      <c r="C44" s="37"/>
      <c r="D44" s="21" t="s">
        <v>43</v>
      </c>
      <c r="E44" s="20" t="s">
        <v>44</v>
      </c>
      <c r="F44" s="52">
        <v>41312</v>
      </c>
      <c r="G44" s="44">
        <v>29828</v>
      </c>
      <c r="H44" s="49">
        <f t="shared" si="0"/>
        <v>72.20178156467854</v>
      </c>
      <c r="I44" s="53">
        <f t="shared" si="1"/>
        <v>-11484</v>
      </c>
    </row>
    <row r="45" spans="1:9" ht="19.5" customHeight="1">
      <c r="A45" s="7" t="s">
        <v>45</v>
      </c>
      <c r="B45" s="28"/>
      <c r="C45" s="36" t="s">
        <v>45</v>
      </c>
      <c r="D45" s="14"/>
      <c r="E45" s="14" t="s">
        <v>99</v>
      </c>
      <c r="F45" s="45">
        <f>F46+F47</f>
        <v>212156</v>
      </c>
      <c r="G45" s="45">
        <f>G46+G47</f>
        <v>111288</v>
      </c>
      <c r="H45" s="48">
        <f t="shared" si="0"/>
        <v>52.455740115763874</v>
      </c>
      <c r="I45" s="51">
        <f t="shared" si="1"/>
        <v>-100868</v>
      </c>
    </row>
    <row r="46" spans="1:9" ht="15" customHeight="1">
      <c r="A46" s="8" t="s">
        <v>46</v>
      </c>
      <c r="B46" s="29"/>
      <c r="C46" s="37"/>
      <c r="D46" s="21" t="s">
        <v>46</v>
      </c>
      <c r="E46" s="20" t="s">
        <v>47</v>
      </c>
      <c r="F46" s="52">
        <v>197557</v>
      </c>
      <c r="G46" s="44">
        <v>100847</v>
      </c>
      <c r="H46" s="49">
        <f t="shared" si="0"/>
        <v>51.047039588574435</v>
      </c>
      <c r="I46" s="53">
        <f t="shared" si="1"/>
        <v>-96710</v>
      </c>
    </row>
    <row r="47" spans="1:9" ht="15.75" customHeight="1">
      <c r="A47" s="8" t="s">
        <v>48</v>
      </c>
      <c r="B47" s="29"/>
      <c r="C47" s="37"/>
      <c r="D47" s="21" t="s">
        <v>89</v>
      </c>
      <c r="E47" s="20" t="s">
        <v>49</v>
      </c>
      <c r="F47" s="52">
        <v>14599</v>
      </c>
      <c r="G47" s="44">
        <v>10441</v>
      </c>
      <c r="H47" s="49">
        <f t="shared" si="0"/>
        <v>71.51859716418933</v>
      </c>
      <c r="I47" s="53">
        <f t="shared" si="1"/>
        <v>-4158</v>
      </c>
    </row>
    <row r="48" spans="1:9" ht="15.75" customHeight="1">
      <c r="A48" s="7" t="s">
        <v>50</v>
      </c>
      <c r="B48" s="28"/>
      <c r="C48" s="36" t="s">
        <v>50</v>
      </c>
      <c r="D48" s="14"/>
      <c r="E48" s="14" t="s">
        <v>86</v>
      </c>
      <c r="F48" s="45">
        <f>F49+F50</f>
        <v>2150</v>
      </c>
      <c r="G48" s="45">
        <f>G49+G50</f>
        <v>2100</v>
      </c>
      <c r="H48" s="48">
        <f>G48/F48*100</f>
        <v>97.67441860465115</v>
      </c>
      <c r="I48" s="51">
        <f>I49+I50</f>
        <v>-50</v>
      </c>
    </row>
    <row r="49" spans="1:9" ht="15.75" customHeight="1">
      <c r="A49" s="8" t="s">
        <v>51</v>
      </c>
      <c r="B49" s="29"/>
      <c r="C49" s="37"/>
      <c r="D49" s="21" t="s">
        <v>51</v>
      </c>
      <c r="E49" s="20" t="s">
        <v>52</v>
      </c>
      <c r="F49" s="52">
        <v>2150</v>
      </c>
      <c r="G49" s="44">
        <v>2100</v>
      </c>
      <c r="H49" s="49">
        <f>G49/F49*100</f>
        <v>97.67441860465115</v>
      </c>
      <c r="I49" s="53">
        <f>G49-F49</f>
        <v>-50</v>
      </c>
    </row>
    <row r="50" spans="1:9" ht="15.75" customHeight="1" hidden="1">
      <c r="A50" s="8"/>
      <c r="B50" s="29"/>
      <c r="C50" s="37"/>
      <c r="D50" s="21" t="s">
        <v>125</v>
      </c>
      <c r="E50" s="20" t="s">
        <v>126</v>
      </c>
      <c r="F50" s="52"/>
      <c r="G50" s="44"/>
      <c r="H50" s="49" t="e">
        <f>G50/F50*100</f>
        <v>#DIV/0!</v>
      </c>
      <c r="I50" s="53">
        <f>G50-F50</f>
        <v>0</v>
      </c>
    </row>
    <row r="51" spans="1:9" ht="15.75" customHeight="1">
      <c r="A51" s="7" t="s">
        <v>54</v>
      </c>
      <c r="B51" s="28"/>
      <c r="C51" s="36" t="s">
        <v>54</v>
      </c>
      <c r="D51" s="14"/>
      <c r="E51" s="14" t="s">
        <v>87</v>
      </c>
      <c r="F51" s="45">
        <f>F53+F54+F56+F55+F52</f>
        <v>293713</v>
      </c>
      <c r="G51" s="45">
        <f>G53+G54+G56+G55+G52</f>
        <v>190969</v>
      </c>
      <c r="H51" s="48">
        <f t="shared" si="0"/>
        <v>65.01891302053366</v>
      </c>
      <c r="I51" s="51">
        <f t="shared" si="1"/>
        <v>-102744</v>
      </c>
    </row>
    <row r="52" spans="1:9" ht="15" customHeight="1">
      <c r="A52" s="8" t="s">
        <v>55</v>
      </c>
      <c r="B52" s="29"/>
      <c r="C52" s="37"/>
      <c r="D52" s="21" t="s">
        <v>55</v>
      </c>
      <c r="E52" s="20" t="s">
        <v>56</v>
      </c>
      <c r="F52" s="52">
        <v>8928</v>
      </c>
      <c r="G52" s="44">
        <v>6228</v>
      </c>
      <c r="H52" s="49">
        <f t="shared" si="0"/>
        <v>69.75806451612904</v>
      </c>
      <c r="I52" s="53">
        <f t="shared" si="1"/>
        <v>-2700</v>
      </c>
    </row>
    <row r="53" spans="1:10" ht="18" customHeight="1">
      <c r="A53" s="8" t="s">
        <v>57</v>
      </c>
      <c r="B53" s="29"/>
      <c r="C53" s="37"/>
      <c r="D53" s="21" t="s">
        <v>57</v>
      </c>
      <c r="E53" s="20" t="s">
        <v>58</v>
      </c>
      <c r="F53" s="52">
        <v>62420</v>
      </c>
      <c r="G53" s="44">
        <v>40543</v>
      </c>
      <c r="H53" s="49">
        <f t="shared" si="0"/>
        <v>64.95193848125601</v>
      </c>
      <c r="I53" s="53">
        <f t="shared" si="1"/>
        <v>-21877</v>
      </c>
      <c r="J53" s="10"/>
    </row>
    <row r="54" spans="1:9" ht="15.75" customHeight="1">
      <c r="A54" s="8" t="s">
        <v>59</v>
      </c>
      <c r="B54" s="29"/>
      <c r="C54" s="37"/>
      <c r="D54" s="21" t="s">
        <v>59</v>
      </c>
      <c r="E54" s="20" t="s">
        <v>60</v>
      </c>
      <c r="F54" s="52">
        <v>139999</v>
      </c>
      <c r="G54" s="44">
        <v>94703</v>
      </c>
      <c r="H54" s="49">
        <f t="shared" si="0"/>
        <v>67.64548318202273</v>
      </c>
      <c r="I54" s="53">
        <f t="shared" si="1"/>
        <v>-45296</v>
      </c>
    </row>
    <row r="55" spans="1:9" ht="18" customHeight="1">
      <c r="A55" s="8" t="s">
        <v>61</v>
      </c>
      <c r="B55" s="29"/>
      <c r="C55" s="37"/>
      <c r="D55" s="21" t="s">
        <v>61</v>
      </c>
      <c r="E55" s="20" t="s">
        <v>62</v>
      </c>
      <c r="F55" s="52">
        <v>62627</v>
      </c>
      <c r="G55" s="44">
        <v>34325</v>
      </c>
      <c r="H55" s="49">
        <f t="shared" si="0"/>
        <v>54.80862886614399</v>
      </c>
      <c r="I55" s="53">
        <f t="shared" si="1"/>
        <v>-28302</v>
      </c>
    </row>
    <row r="56" spans="1:9" ht="26.25" customHeight="1">
      <c r="A56" s="8" t="s">
        <v>63</v>
      </c>
      <c r="B56" s="29"/>
      <c r="C56" s="37"/>
      <c r="D56" s="21" t="s">
        <v>63</v>
      </c>
      <c r="E56" s="20" t="s">
        <v>64</v>
      </c>
      <c r="F56" s="52">
        <v>19739</v>
      </c>
      <c r="G56" s="44">
        <v>15170</v>
      </c>
      <c r="H56" s="49">
        <f t="shared" si="0"/>
        <v>76.85293074623841</v>
      </c>
      <c r="I56" s="53">
        <f t="shared" si="1"/>
        <v>-4569</v>
      </c>
    </row>
    <row r="57" spans="1:9" ht="17.25" customHeight="1">
      <c r="A57" s="8"/>
      <c r="B57" s="29"/>
      <c r="C57" s="39">
        <v>1100</v>
      </c>
      <c r="D57" s="23"/>
      <c r="E57" s="14" t="s">
        <v>53</v>
      </c>
      <c r="F57" s="45">
        <f>F59+F61+F60+F58</f>
        <v>164945</v>
      </c>
      <c r="G57" s="45">
        <f>G59+G61+G60</f>
        <v>128682</v>
      </c>
      <c r="H57" s="48">
        <f t="shared" si="0"/>
        <v>78.01509594107127</v>
      </c>
      <c r="I57" s="51">
        <f>I59+I61+I60</f>
        <v>-36030</v>
      </c>
    </row>
    <row r="58" spans="1:9" ht="17.25" customHeight="1">
      <c r="A58" s="8"/>
      <c r="B58" s="29"/>
      <c r="C58" s="39"/>
      <c r="D58" s="24" t="s">
        <v>130</v>
      </c>
      <c r="E58" s="19" t="s">
        <v>53</v>
      </c>
      <c r="F58" s="65">
        <v>233</v>
      </c>
      <c r="G58" s="65"/>
      <c r="H58" s="66"/>
      <c r="I58" s="67"/>
    </row>
    <row r="59" spans="1:9" ht="17.25" customHeight="1">
      <c r="A59" s="8"/>
      <c r="B59" s="29"/>
      <c r="C59" s="37"/>
      <c r="D59" s="21" t="s">
        <v>80</v>
      </c>
      <c r="E59" s="20" t="s">
        <v>78</v>
      </c>
      <c r="F59" s="52">
        <v>133580</v>
      </c>
      <c r="G59" s="44">
        <v>107690</v>
      </c>
      <c r="H59" s="49">
        <f t="shared" si="0"/>
        <v>80.61835604132355</v>
      </c>
      <c r="I59" s="53">
        <f t="shared" si="1"/>
        <v>-25890</v>
      </c>
    </row>
    <row r="60" spans="1:9" ht="17.25" customHeight="1">
      <c r="A60"/>
      <c r="B60"/>
      <c r="C60" s="68"/>
      <c r="D60" s="21" t="s">
        <v>127</v>
      </c>
      <c r="E60" s="61" t="s">
        <v>128</v>
      </c>
      <c r="F60" s="62">
        <v>18295</v>
      </c>
      <c r="G60" s="63">
        <v>11807</v>
      </c>
      <c r="H60" s="64">
        <f t="shared" si="0"/>
        <v>64.53675867723422</v>
      </c>
      <c r="I60" s="69">
        <f t="shared" si="1"/>
        <v>-6488</v>
      </c>
    </row>
    <row r="61" spans="1:9" ht="17.25" customHeight="1">
      <c r="A61" s="8"/>
      <c r="B61" s="29"/>
      <c r="C61" s="37"/>
      <c r="D61" s="21" t="s">
        <v>79</v>
      </c>
      <c r="E61" s="20" t="s">
        <v>77</v>
      </c>
      <c r="F61" s="52">
        <v>12837</v>
      </c>
      <c r="G61" s="44">
        <v>9185</v>
      </c>
      <c r="H61" s="49">
        <f t="shared" si="0"/>
        <v>71.55098543273351</v>
      </c>
      <c r="I61" s="53">
        <f t="shared" si="1"/>
        <v>-3652</v>
      </c>
    </row>
    <row r="62" spans="1:9" ht="17.25" customHeight="1">
      <c r="A62" s="8"/>
      <c r="B62" s="29"/>
      <c r="C62" s="39">
        <v>1200</v>
      </c>
      <c r="D62" s="23"/>
      <c r="E62" s="14" t="s">
        <v>107</v>
      </c>
      <c r="F62" s="58">
        <f>F63</f>
        <v>1000</v>
      </c>
      <c r="G62" s="58">
        <f>G63</f>
        <v>750</v>
      </c>
      <c r="H62" s="48">
        <f t="shared" si="0"/>
        <v>75</v>
      </c>
      <c r="I62" s="51">
        <f t="shared" si="1"/>
        <v>-250</v>
      </c>
    </row>
    <row r="63" spans="1:9" ht="17.25" customHeight="1">
      <c r="A63" s="8"/>
      <c r="B63" s="29"/>
      <c r="C63" s="37"/>
      <c r="D63" s="21" t="s">
        <v>110</v>
      </c>
      <c r="E63" s="20" t="s">
        <v>108</v>
      </c>
      <c r="F63" s="52">
        <v>1000</v>
      </c>
      <c r="G63" s="44">
        <v>750</v>
      </c>
      <c r="H63" s="49">
        <f t="shared" si="0"/>
        <v>75</v>
      </c>
      <c r="I63" s="53">
        <f t="shared" si="1"/>
        <v>-250</v>
      </c>
    </row>
    <row r="64" spans="1:9" ht="17.25" customHeight="1">
      <c r="A64" s="8"/>
      <c r="B64" s="29"/>
      <c r="C64" s="39">
        <v>1400</v>
      </c>
      <c r="D64" s="23"/>
      <c r="E64" s="14" t="s">
        <v>81</v>
      </c>
      <c r="F64" s="45">
        <f>F65+F66+F67</f>
        <v>40983</v>
      </c>
      <c r="G64" s="45">
        <f>G65+G66+G67</f>
        <v>31261</v>
      </c>
      <c r="H64" s="48">
        <f t="shared" si="0"/>
        <v>76.27796891393993</v>
      </c>
      <c r="I64" s="51">
        <f>I65+I66+I67</f>
        <v>-9722</v>
      </c>
    </row>
    <row r="65" spans="1:9" ht="23.25" customHeight="1">
      <c r="A65" s="8"/>
      <c r="B65" s="29"/>
      <c r="C65" s="39"/>
      <c r="D65" s="24" t="s">
        <v>92</v>
      </c>
      <c r="E65" s="19" t="s">
        <v>65</v>
      </c>
      <c r="F65" s="59">
        <v>40712</v>
      </c>
      <c r="G65" s="44">
        <v>31243</v>
      </c>
      <c r="H65" s="49">
        <f t="shared" si="0"/>
        <v>76.74150127726469</v>
      </c>
      <c r="I65" s="53">
        <f t="shared" si="1"/>
        <v>-9469</v>
      </c>
    </row>
    <row r="66" spans="1:9" ht="15.75" customHeight="1" hidden="1">
      <c r="A66" s="8"/>
      <c r="B66" s="29"/>
      <c r="C66" s="39"/>
      <c r="D66" s="24" t="s">
        <v>114</v>
      </c>
      <c r="E66" s="19" t="s">
        <v>115</v>
      </c>
      <c r="F66" s="59"/>
      <c r="G66" s="44"/>
      <c r="H66" s="49" t="e">
        <f t="shared" si="0"/>
        <v>#DIV/0!</v>
      </c>
      <c r="I66" s="53">
        <f t="shared" si="1"/>
        <v>0</v>
      </c>
    </row>
    <row r="67" spans="1:9" ht="22.5" customHeight="1">
      <c r="A67" s="8"/>
      <c r="B67" s="29"/>
      <c r="C67" s="39"/>
      <c r="D67" s="24" t="s">
        <v>90</v>
      </c>
      <c r="E67" s="19" t="s">
        <v>76</v>
      </c>
      <c r="F67" s="59">
        <v>271</v>
      </c>
      <c r="G67" s="44">
        <v>18</v>
      </c>
      <c r="H67" s="49">
        <f t="shared" si="0"/>
        <v>6.642066420664207</v>
      </c>
      <c r="I67" s="53">
        <f t="shared" si="1"/>
        <v>-253</v>
      </c>
    </row>
    <row r="68" spans="1:9" ht="20.25" customHeight="1" thickBot="1">
      <c r="A68" s="11"/>
      <c r="B68" s="31"/>
      <c r="C68" s="40"/>
      <c r="D68" s="41"/>
      <c r="E68" s="42" t="s">
        <v>66</v>
      </c>
      <c r="F68" s="47">
        <f>F7+F15+F18+F24+F31+F35+F38+F45+F51+F57+F62+F64+F48</f>
        <v>2281655</v>
      </c>
      <c r="G68" s="47">
        <f>G7+G15+G18+G24+G31+G35+G38+G45+G51+G57+G62+G64+G48</f>
        <v>1482154</v>
      </c>
      <c r="H68" s="50">
        <f t="shared" si="0"/>
        <v>64.95960169263101</v>
      </c>
      <c r="I68" s="60">
        <f t="shared" si="1"/>
        <v>-799501</v>
      </c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9" ht="12.75">
      <c r="A192"/>
      <c r="B192"/>
      <c r="C192"/>
      <c r="D192"/>
      <c r="E192"/>
      <c r="F192"/>
      <c r="G192"/>
      <c r="H192"/>
      <c r="I192"/>
    </row>
    <row r="193" spans="1:9" ht="12.75">
      <c r="A193"/>
      <c r="B193"/>
      <c r="C193"/>
      <c r="D193"/>
      <c r="E193"/>
      <c r="F193"/>
      <c r="G193"/>
      <c r="H193"/>
      <c r="I193"/>
    </row>
    <row r="194" spans="1:9" ht="12.75">
      <c r="A194"/>
      <c r="B194"/>
      <c r="C194"/>
      <c r="D194"/>
      <c r="E194"/>
      <c r="F194"/>
      <c r="G194"/>
      <c r="H194"/>
      <c r="I194"/>
    </row>
    <row r="195" spans="1:9" ht="12.75">
      <c r="A195"/>
      <c r="B195"/>
      <c r="C195"/>
      <c r="D195"/>
      <c r="E195"/>
      <c r="F195"/>
      <c r="G195"/>
      <c r="H195"/>
      <c r="I195"/>
    </row>
    <row r="196" spans="1:9" ht="12.75">
      <c r="A196"/>
      <c r="B196"/>
      <c r="C196"/>
      <c r="D196"/>
      <c r="E196"/>
      <c r="F196"/>
      <c r="G196"/>
      <c r="H196"/>
      <c r="I196"/>
    </row>
    <row r="197" spans="1:9" ht="12.75">
      <c r="A197"/>
      <c r="B197"/>
      <c r="C197"/>
      <c r="D197"/>
      <c r="E197"/>
      <c r="F197"/>
      <c r="G197"/>
      <c r="H197"/>
      <c r="I197"/>
    </row>
    <row r="198" spans="1:9" ht="12.75">
      <c r="A198"/>
      <c r="B198"/>
      <c r="C198"/>
      <c r="D198"/>
      <c r="E198"/>
      <c r="F198"/>
      <c r="G198"/>
      <c r="H198"/>
      <c r="I198"/>
    </row>
    <row r="199" spans="1:9" ht="12.75">
      <c r="A199"/>
      <c r="B199"/>
      <c r="C199"/>
      <c r="D199"/>
      <c r="E199"/>
      <c r="F199"/>
      <c r="G199"/>
      <c r="H199"/>
      <c r="I199"/>
    </row>
    <row r="200" spans="1:9" ht="12.75">
      <c r="A200"/>
      <c r="B200"/>
      <c r="C200"/>
      <c r="D200"/>
      <c r="E200"/>
      <c r="F200"/>
      <c r="G200"/>
      <c r="H200"/>
      <c r="I200"/>
    </row>
    <row r="201" spans="1:9" ht="12.75">
      <c r="A201"/>
      <c r="B201"/>
      <c r="C201"/>
      <c r="D201"/>
      <c r="E201"/>
      <c r="F201"/>
      <c r="G201"/>
      <c r="H201"/>
      <c r="I201"/>
    </row>
    <row r="202" spans="1:9" ht="12.75">
      <c r="A202"/>
      <c r="B202"/>
      <c r="C202"/>
      <c r="D202"/>
      <c r="E202"/>
      <c r="F202"/>
      <c r="G202"/>
      <c r="H202"/>
      <c r="I202"/>
    </row>
    <row r="203" spans="1:9" ht="12.75">
      <c r="A203"/>
      <c r="B203"/>
      <c r="C203"/>
      <c r="D203"/>
      <c r="E203"/>
      <c r="F203"/>
      <c r="G203"/>
      <c r="H203"/>
      <c r="I203"/>
    </row>
    <row r="204" spans="1:9" ht="12.75">
      <c r="A204"/>
      <c r="B204"/>
      <c r="C204"/>
      <c r="D204"/>
      <c r="E204"/>
      <c r="F204"/>
      <c r="G204"/>
      <c r="H204"/>
      <c r="I204"/>
    </row>
  </sheetData>
  <mergeCells count="5">
    <mergeCell ref="N42:Q42"/>
    <mergeCell ref="A4:I4"/>
    <mergeCell ref="N39:Q39"/>
    <mergeCell ref="L40:Q40"/>
    <mergeCell ref="N41:Q4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budget1</dc:creator>
  <cp:keywords/>
  <dc:description/>
  <cp:lastModifiedBy>budget1</cp:lastModifiedBy>
  <cp:lastPrinted>2019-04-17T11:03:49Z</cp:lastPrinted>
  <dcterms:created xsi:type="dcterms:W3CDTF">2009-07-24T04:06:28Z</dcterms:created>
  <dcterms:modified xsi:type="dcterms:W3CDTF">2023-10-23T05:04:52Z</dcterms:modified>
  <cp:category/>
  <cp:version/>
  <cp:contentType/>
  <cp:contentStatus/>
</cp:coreProperties>
</file>