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8700" activeTab="0"/>
  </bookViews>
  <sheets>
    <sheet name="расходы 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<sst xmlns="http://schemas.openxmlformats.org/spreadsheetml/2006/main" count="81" uniqueCount="75">
  <si>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 xml:space="preserve">                               </t>
  </si>
  <si>
    <t>Выполнение годового  плана</t>
  </si>
  <si>
    <t>Расходы</t>
  </si>
  <si>
    <t>Общегосударственные  вопросы</t>
  </si>
  <si>
    <t>Функционирование законодательных органов муниципальных образований</t>
  </si>
  <si>
    <t>Функционирование органов исполнительной власти</t>
  </si>
  <si>
    <t>Обеспечение проведения выборов</t>
  </si>
  <si>
    <t>Другие общегосударственные вопросы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</si>
  <si>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</si>
  <si>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</si>
  <si>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</si>
  <si>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</si>
  <si>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</si>
  <si>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</si>
  <si>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</si>
  <si>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</si>
  <si>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</t>
  </si>
  <si>
    <t>Водное хозяйство</t>
  </si>
  <si>
    <t>Дорожное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</si>
  <si>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</si>
  <si>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</si>
  <si>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</si>
  <si>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</si>
  <si>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</si>
  <si>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</si>
  <si>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</si>
  <si>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</si>
  <si>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</si>
  <si>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</si>
  <si>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</si>
  <si>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</si>
  <si>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</si>
  <si>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</si>
  <si>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кинематография,ср-ва мас.инф-ии</t>
  </si>
  <si>
    <t>Культура</t>
  </si>
  <si>
    <t>Другие вопросы в области культуры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</si>
  <si>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</si>
  <si>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</si>
  <si>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</si>
  <si>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</si>
  <si>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</si>
  <si>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</si>
  <si>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соцполитики</t>
  </si>
  <si>
    <t>Физическая культура и спорт</t>
  </si>
  <si>
    <t>Массовый спорт</t>
  </si>
  <si>
    <t>Другие вопросы в области  спорта</t>
  </si>
  <si>
    <t>год</t>
  </si>
  <si>
    <t>Периодическая печать и издательства</t>
  </si>
  <si>
    <t>Средства массовой информации</t>
  </si>
  <si>
    <t>Мобилизационная подготовка экономики</t>
  </si>
  <si>
    <t>Другие вопросы в области национальной безопасности</t>
  </si>
  <si>
    <t xml:space="preserve">                                                                    СПРАВКА</t>
  </si>
  <si>
    <t>тыс.руб.</t>
  </si>
  <si>
    <t>Обеспечение деятельности финансовых,налоговых и таможенных органов и органов финансового надзора</t>
  </si>
  <si>
    <t>Судебная система</t>
  </si>
  <si>
    <t>утвержденный план</t>
  </si>
  <si>
    <t>уточненный план</t>
  </si>
  <si>
    <t>утвержденного</t>
  </si>
  <si>
    <t>уточненного</t>
  </si>
  <si>
    <t>Охрана объектов растительного и животного мира и среды их обитания</t>
  </si>
  <si>
    <t>Дополнительное образование</t>
  </si>
  <si>
    <t>Органы юстиции</t>
  </si>
  <si>
    <t>Заместитель главы администрации района по финансам и экономике-начальник  управления финансов и бюджетной политики</t>
  </si>
  <si>
    <t xml:space="preserve"> О.А.Шатило</t>
  </si>
  <si>
    <t xml:space="preserve">Факт за    2021 года </t>
  </si>
  <si>
    <t>План на 2022 год</t>
  </si>
  <si>
    <t>темп роста 2022 года к 2021году (%)</t>
  </si>
  <si>
    <t>Другие вопросы в области здравоохранения</t>
  </si>
  <si>
    <t>Спорт высших достижений</t>
  </si>
  <si>
    <t>св.200</t>
  </si>
  <si>
    <t>кассовый план 9 месяцев</t>
  </si>
  <si>
    <t>9 месяцев</t>
  </si>
  <si>
    <t>об исполнении расходной части консолидированного бюджета Ракитянского района за январь-сентябрь 2022 года</t>
  </si>
  <si>
    <t>Факт за январь -сентябрь 2022 год</t>
  </si>
  <si>
    <t>в т.ч. январь-сентябрь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</si>
</sst>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2" fontId="3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172" fontId="3" fillId="3" borderId="9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6" fillId="2" borderId="10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6" fillId="2" borderId="11" xfId="0" applyNumberFormat="1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" fillId="2" borderId="1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0" fontId="6" fillId="0" borderId="1" xfId="0" applyFont="1" applyBorder="1" applyAlignment="1">
      <alignment wrapText="1"/>
    </xf>
    <xf numFmtId="3" fontId="4" fillId="3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2" borderId="13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3" fontId="1" fillId="3" borderId="14" xfId="0" applyNumberFormat="1" applyFont="1" applyFill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6" fillId="2" borderId="14" xfId="0" applyNumberFormat="1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horizontal="center" vertical="center"/>
    </xf>
    <xf numFmtId="172" fontId="3" fillId="3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3" borderId="2" xfId="0" applyNumberFormat="1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9" fillId="3" borderId="20" xfId="0" applyFont="1" applyFill="1" applyBorder="1" applyAlignment="1">
      <alignment horizontal="center" textRotation="90" wrapText="1"/>
    </xf>
    <xf numFmtId="0" fontId="9" fillId="3" borderId="9" xfId="0" applyFont="1" applyFill="1" applyBorder="1" applyAlignment="1">
      <alignment horizontal="center" textRotation="90" wrapText="1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0"/>
  <sheetViews>
    <sheetView tabSelected="1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K1" sqref="K1"/>
    </sheetView>
  </sheetViews>
  <sheetFormatPr defaultColWidth="9.00390625" defaultRowHeight="12.75"/>
  <cols>
    <col min="1" max="1" width="6.875" style="1" hidden="1" customWidth="1"/>
    <col min="2" max="2" width="26.75390625" style="1" customWidth="1"/>
    <col min="3" max="3" width="8.75390625" style="1" customWidth="1"/>
    <col min="4" max="4" width="8.875" style="1" customWidth="1"/>
    <col min="5" max="5" width="9.375" style="1" customWidth="1"/>
    <col min="6" max="6" width="9.875" style="1" customWidth="1"/>
    <col min="7" max="7" width="9.375" style="1" customWidth="1"/>
    <col min="8" max="8" width="9.625" style="1" customWidth="1"/>
    <col min="9" max="9" width="6.50390625" style="1" customWidth="1"/>
    <col min="10" max="10" width="5.625" style="1" customWidth="1"/>
    <col min="11" max="11" width="6.375" style="1" customWidth="1"/>
    <col min="12" max="12" width="8.375" style="1" customWidth="1"/>
    <col min="13" max="16384" width="9.125" style="1" customWidth="1"/>
  </cols>
  <sheetData>
    <row r="1" spans="2:12" ht="15"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2:12" ht="16.5" customHeight="1">
      <c r="B2" s="57" t="s">
        <v>72</v>
      </c>
      <c r="C2" s="58"/>
      <c r="D2" s="59"/>
      <c r="E2" s="59"/>
      <c r="F2" s="59"/>
      <c r="G2" s="59"/>
      <c r="H2" s="59"/>
      <c r="I2" s="59"/>
      <c r="J2" s="59"/>
      <c r="K2" s="59"/>
      <c r="L2" s="60"/>
    </row>
    <row r="3" spans="2:12" ht="20.25" customHeight="1" thickBot="1">
      <c r="B3" s="61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2:12" ht="20.25" customHeight="1" thickBot="1">
      <c r="B4" s="12"/>
      <c r="C4" s="13"/>
      <c r="D4" s="13"/>
      <c r="E4" s="13"/>
      <c r="F4" s="13"/>
      <c r="G4" s="13"/>
      <c r="H4" s="13"/>
      <c r="I4" s="13"/>
      <c r="J4" s="13"/>
      <c r="K4" s="41" t="s">
        <v>52</v>
      </c>
      <c r="L4" s="14"/>
    </row>
    <row r="5" spans="2:12" ht="28.5" customHeight="1">
      <c r="B5" s="72" t="s">
        <v>0</v>
      </c>
      <c r="C5" s="74" t="s">
        <v>64</v>
      </c>
      <c r="D5" s="74"/>
      <c r="E5" s="74" t="s">
        <v>65</v>
      </c>
      <c r="F5" s="74"/>
      <c r="G5" s="74"/>
      <c r="H5" s="67" t="s">
        <v>73</v>
      </c>
      <c r="I5" s="69" t="s">
        <v>1</v>
      </c>
      <c r="J5" s="69"/>
      <c r="K5" s="69"/>
      <c r="L5" s="70" t="s">
        <v>66</v>
      </c>
    </row>
    <row r="6" spans="2:12" ht="54.75" customHeight="1">
      <c r="B6" s="73"/>
      <c r="C6" s="42" t="s">
        <v>46</v>
      </c>
      <c r="D6" s="43" t="s">
        <v>74</v>
      </c>
      <c r="E6" s="42" t="s">
        <v>55</v>
      </c>
      <c r="F6" s="42" t="s">
        <v>56</v>
      </c>
      <c r="G6" s="42" t="s">
        <v>70</v>
      </c>
      <c r="H6" s="68"/>
      <c r="I6" s="44" t="s">
        <v>57</v>
      </c>
      <c r="J6" s="44" t="s">
        <v>58</v>
      </c>
      <c r="K6" s="44" t="s">
        <v>71</v>
      </c>
      <c r="L6" s="71"/>
    </row>
    <row r="7" spans="2:12" ht="24" customHeight="1">
      <c r="B7" s="45" t="s">
        <v>2</v>
      </c>
      <c r="C7" s="19">
        <f aca="true" t="shared" si="0" ref="C7:H7">C8+C16+C19+C24+C31+C35+C38+C45+C48+C51+C57+C62</f>
        <v>1876568</v>
      </c>
      <c r="D7" s="36">
        <f>D8+D16+D19+D24+D31+D35+D38+D45+D48+D51+D57+D62</f>
        <v>1228830</v>
      </c>
      <c r="E7" s="19">
        <f t="shared" si="0"/>
        <v>2104249</v>
      </c>
      <c r="F7" s="19">
        <f>F8+F16+F19+F24+F31+F35+F38+F45+F48+F51+F57+F62</f>
        <v>2345920</v>
      </c>
      <c r="G7" s="19">
        <f t="shared" si="0"/>
        <v>2055857</v>
      </c>
      <c r="H7" s="36">
        <f t="shared" si="0"/>
        <v>1699396</v>
      </c>
      <c r="I7" s="10">
        <f>H7/E7*100</f>
        <v>80.76021421419233</v>
      </c>
      <c r="J7" s="10">
        <f>H7/F7*100</f>
        <v>72.44049242940935</v>
      </c>
      <c r="K7" s="10">
        <f>H7/G7*100</f>
        <v>82.66119676611748</v>
      </c>
      <c r="L7" s="18">
        <f>H7/D7*100</f>
        <v>138.2938242067658</v>
      </c>
    </row>
    <row r="8" spans="2:12" ht="24.75" customHeight="1">
      <c r="B8" s="2" t="s">
        <v>3</v>
      </c>
      <c r="C8" s="20">
        <f aca="true" t="shared" si="1" ref="C8:H8">SUM(C9:C15)</f>
        <v>109095</v>
      </c>
      <c r="D8" s="36">
        <f t="shared" si="1"/>
        <v>78691</v>
      </c>
      <c r="E8" s="19">
        <f t="shared" si="1"/>
        <v>115094</v>
      </c>
      <c r="F8" s="19">
        <f t="shared" si="1"/>
        <v>115289</v>
      </c>
      <c r="G8" s="19">
        <f t="shared" si="1"/>
        <v>94560</v>
      </c>
      <c r="H8" s="36">
        <f t="shared" si="1"/>
        <v>85636</v>
      </c>
      <c r="I8" s="10">
        <f aca="true" t="shared" si="2" ref="I8:I63">H8/E8*100</f>
        <v>74.40526873685856</v>
      </c>
      <c r="J8" s="10">
        <f aca="true" t="shared" si="3" ref="J8:J63">H8/F8*100</f>
        <v>74.2794195456635</v>
      </c>
      <c r="K8" s="10">
        <f aca="true" t="shared" si="4" ref="K8:K63">H8/G8*100</f>
        <v>90.56260575296108</v>
      </c>
      <c r="L8" s="18">
        <f aca="true" t="shared" si="5" ref="L8:L63">H8/D8*100</f>
        <v>108.82565985945025</v>
      </c>
    </row>
    <row r="9" spans="2:12" ht="39.75" customHeight="1">
      <c r="B9" s="3" t="s">
        <v>4</v>
      </c>
      <c r="C9" s="26">
        <v>3249</v>
      </c>
      <c r="D9" s="37">
        <v>2469</v>
      </c>
      <c r="E9" s="54">
        <v>2246</v>
      </c>
      <c r="F9" s="23">
        <v>3725</v>
      </c>
      <c r="G9" s="24">
        <v>3366</v>
      </c>
      <c r="H9" s="37">
        <v>3221</v>
      </c>
      <c r="I9" s="10">
        <f t="shared" si="2"/>
        <v>143.41050756901157</v>
      </c>
      <c r="J9" s="10">
        <f t="shared" si="3"/>
        <v>86.46979865771812</v>
      </c>
      <c r="K9" s="10">
        <f t="shared" si="4"/>
        <v>95.69221628045158</v>
      </c>
      <c r="L9" s="18">
        <f t="shared" si="5"/>
        <v>130.45767517213446</v>
      </c>
    </row>
    <row r="10" spans="2:12" ht="30.75" customHeight="1">
      <c r="B10" s="3" t="s">
        <v>5</v>
      </c>
      <c r="C10" s="26">
        <v>79551</v>
      </c>
      <c r="D10" s="37">
        <v>57908</v>
      </c>
      <c r="E10" s="54">
        <v>80720</v>
      </c>
      <c r="F10" s="23">
        <v>83442</v>
      </c>
      <c r="G10" s="24">
        <v>68262</v>
      </c>
      <c r="H10" s="37">
        <v>62322</v>
      </c>
      <c r="I10" s="10">
        <f t="shared" si="2"/>
        <v>77.20763131813678</v>
      </c>
      <c r="J10" s="10">
        <f t="shared" si="3"/>
        <v>74.68900553678004</v>
      </c>
      <c r="K10" s="10">
        <f t="shared" si="4"/>
        <v>91.29823327766546</v>
      </c>
      <c r="L10" s="18">
        <f t="shared" si="5"/>
        <v>107.6224355874836</v>
      </c>
    </row>
    <row r="11" spans="2:12" ht="22.5" customHeight="1">
      <c r="B11" s="3" t="s">
        <v>54</v>
      </c>
      <c r="C11" s="26">
        <v>12</v>
      </c>
      <c r="D11" s="37"/>
      <c r="E11" s="54">
        <v>96</v>
      </c>
      <c r="F11" s="23">
        <v>96</v>
      </c>
      <c r="G11" s="24">
        <v>96</v>
      </c>
      <c r="H11" s="37"/>
      <c r="I11" s="10"/>
      <c r="J11" s="10"/>
      <c r="K11" s="10"/>
      <c r="L11" s="18"/>
    </row>
    <row r="12" spans="2:12" ht="53.25" customHeight="1">
      <c r="B12" s="3" t="s">
        <v>53</v>
      </c>
      <c r="C12" s="26">
        <v>20749</v>
      </c>
      <c r="D12" s="37">
        <v>14067</v>
      </c>
      <c r="E12" s="54">
        <v>21543</v>
      </c>
      <c r="F12" s="23">
        <v>21913</v>
      </c>
      <c r="G12" s="24">
        <v>17401</v>
      </c>
      <c r="H12" s="37">
        <v>15851</v>
      </c>
      <c r="I12" s="10">
        <f t="shared" si="2"/>
        <v>73.57842454625633</v>
      </c>
      <c r="J12" s="10">
        <f t="shared" si="3"/>
        <v>72.33605622233378</v>
      </c>
      <c r="K12" s="10">
        <f t="shared" si="4"/>
        <v>91.09246595023275</v>
      </c>
      <c r="L12" s="18">
        <f t="shared" si="5"/>
        <v>112.68216392976468</v>
      </c>
    </row>
    <row r="13" spans="2:12" ht="27" customHeight="1">
      <c r="B13" s="3" t="s">
        <v>6</v>
      </c>
      <c r="C13" s="26">
        <v>5031</v>
      </c>
      <c r="D13" s="37">
        <v>4247</v>
      </c>
      <c r="E13" s="54">
        <v>3621</v>
      </c>
      <c r="F13" s="23">
        <v>3757</v>
      </c>
      <c r="G13" s="24">
        <v>3326</v>
      </c>
      <c r="H13" s="37">
        <v>3026</v>
      </c>
      <c r="I13" s="10">
        <f t="shared" si="2"/>
        <v>83.56807511737088</v>
      </c>
      <c r="J13" s="10">
        <f t="shared" si="3"/>
        <v>80.54298642533936</v>
      </c>
      <c r="K13" s="10">
        <f t="shared" si="4"/>
        <v>90.98015634395671</v>
      </c>
      <c r="L13" s="18">
        <f t="shared" si="5"/>
        <v>71.25029432540617</v>
      </c>
    </row>
    <row r="14" spans="2:12" ht="28.5" customHeight="1">
      <c r="B14" s="3" t="s">
        <v>7</v>
      </c>
      <c r="C14" s="26">
        <v>503</v>
      </c>
      <c r="D14" s="37"/>
      <c r="E14" s="54">
        <v>748</v>
      </c>
      <c r="F14" s="23">
        <v>1454</v>
      </c>
      <c r="G14" s="24">
        <v>1286</v>
      </c>
      <c r="H14" s="37">
        <v>1216</v>
      </c>
      <c r="I14" s="10">
        <f t="shared" si="2"/>
        <v>162.5668449197861</v>
      </c>
      <c r="J14" s="10">
        <f t="shared" si="3"/>
        <v>83.63136176066025</v>
      </c>
      <c r="K14" s="10">
        <f t="shared" si="4"/>
        <v>94.55676516329704</v>
      </c>
      <c r="L14" s="18"/>
    </row>
    <row r="15" spans="2:12" ht="16.5" customHeight="1">
      <c r="B15" s="4" t="s">
        <v>8</v>
      </c>
      <c r="C15" s="26"/>
      <c r="D15" s="37"/>
      <c r="E15" s="54">
        <v>6120</v>
      </c>
      <c r="F15" s="23">
        <v>902</v>
      </c>
      <c r="G15" s="24">
        <v>823</v>
      </c>
      <c r="H15" s="37"/>
      <c r="I15" s="10">
        <f t="shared" si="2"/>
        <v>0</v>
      </c>
      <c r="J15" s="10">
        <f t="shared" si="3"/>
        <v>0</v>
      </c>
      <c r="K15" s="10">
        <f t="shared" si="4"/>
        <v>0</v>
      </c>
      <c r="L15" s="18"/>
    </row>
    <row r="16" spans="2:12" ht="15" customHeight="1">
      <c r="B16" s="5" t="s">
        <v>9</v>
      </c>
      <c r="C16" s="25">
        <f aca="true" t="shared" si="6" ref="C16:H16">C17+C18</f>
        <v>1465</v>
      </c>
      <c r="D16" s="38">
        <f>D17+D18</f>
        <v>1008</v>
      </c>
      <c r="E16" s="25">
        <f t="shared" si="6"/>
        <v>1512</v>
      </c>
      <c r="F16" s="25">
        <f t="shared" si="6"/>
        <v>1600</v>
      </c>
      <c r="G16" s="25">
        <f t="shared" si="6"/>
        <v>1268</v>
      </c>
      <c r="H16" s="38">
        <f t="shared" si="6"/>
        <v>1089</v>
      </c>
      <c r="I16" s="10">
        <f t="shared" si="2"/>
        <v>72.02380952380952</v>
      </c>
      <c r="J16" s="10">
        <f t="shared" si="3"/>
        <v>68.0625</v>
      </c>
      <c r="K16" s="10">
        <f t="shared" si="4"/>
        <v>85.8832807570978</v>
      </c>
      <c r="L16" s="18">
        <f t="shared" si="5"/>
        <v>108.03571428571428</v>
      </c>
    </row>
    <row r="17" spans="2:12" ht="26.25" customHeight="1">
      <c r="B17" s="4" t="s">
        <v>10</v>
      </c>
      <c r="C17" s="21">
        <v>1465</v>
      </c>
      <c r="D17" s="37">
        <v>1008</v>
      </c>
      <c r="E17" s="22">
        <v>1512</v>
      </c>
      <c r="F17" s="23">
        <v>1600</v>
      </c>
      <c r="G17" s="24">
        <v>1268</v>
      </c>
      <c r="H17" s="37">
        <v>1089</v>
      </c>
      <c r="I17" s="10">
        <f t="shared" si="2"/>
        <v>72.02380952380952</v>
      </c>
      <c r="J17" s="10">
        <f t="shared" si="3"/>
        <v>68.0625</v>
      </c>
      <c r="K17" s="10">
        <f t="shared" si="4"/>
        <v>85.8832807570978</v>
      </c>
      <c r="L17" s="18">
        <f t="shared" si="5"/>
        <v>108.03571428571428</v>
      </c>
    </row>
    <row r="18" spans="2:12" ht="27" customHeight="1" hidden="1">
      <c r="B18" s="4" t="s">
        <v>49</v>
      </c>
      <c r="C18" s="21"/>
      <c r="D18" s="37"/>
      <c r="E18" s="22"/>
      <c r="F18" s="23"/>
      <c r="G18" s="24"/>
      <c r="H18" s="37"/>
      <c r="I18" s="10" t="e">
        <f t="shared" si="2"/>
        <v>#DIV/0!</v>
      </c>
      <c r="J18" s="10" t="e">
        <f t="shared" si="3"/>
        <v>#DIV/0!</v>
      </c>
      <c r="K18" s="10" t="e">
        <f t="shared" si="4"/>
        <v>#DIV/0!</v>
      </c>
      <c r="L18" s="18" t="e">
        <f t="shared" si="5"/>
        <v>#DIV/0!</v>
      </c>
    </row>
    <row r="19" spans="2:12" ht="41.25" customHeight="1">
      <c r="B19" s="2" t="s">
        <v>11</v>
      </c>
      <c r="C19" s="19">
        <f aca="true" t="shared" si="7" ref="C19:H19">SUM(C20:C23)</f>
        <v>10980</v>
      </c>
      <c r="D19" s="36">
        <f>SUM(D20:D23)</f>
        <v>6575</v>
      </c>
      <c r="E19" s="19">
        <f t="shared" si="7"/>
        <v>15601</v>
      </c>
      <c r="F19" s="19">
        <f t="shared" si="7"/>
        <v>20070</v>
      </c>
      <c r="G19" s="19">
        <f t="shared" si="7"/>
        <v>18307</v>
      </c>
      <c r="H19" s="36">
        <f t="shared" si="7"/>
        <v>15856</v>
      </c>
      <c r="I19" s="10">
        <f t="shared" si="2"/>
        <v>101.63451060829433</v>
      </c>
      <c r="J19" s="10">
        <f t="shared" si="3"/>
        <v>79.00348779272545</v>
      </c>
      <c r="K19" s="10">
        <f t="shared" si="4"/>
        <v>86.61167859288797</v>
      </c>
      <c r="L19" s="18" t="s">
        <v>69</v>
      </c>
    </row>
    <row r="20" spans="2:12" ht="17.25" customHeight="1">
      <c r="B20" s="3" t="s">
        <v>61</v>
      </c>
      <c r="C20" s="21">
        <v>1736</v>
      </c>
      <c r="D20" s="37">
        <v>1160</v>
      </c>
      <c r="E20" s="22">
        <v>1669</v>
      </c>
      <c r="F20" s="22">
        <v>1923</v>
      </c>
      <c r="G20" s="24">
        <v>1531</v>
      </c>
      <c r="H20" s="37">
        <v>1346</v>
      </c>
      <c r="I20" s="10">
        <f t="shared" si="2"/>
        <v>80.64709406830437</v>
      </c>
      <c r="J20" s="10">
        <f t="shared" si="3"/>
        <v>69.99479979199168</v>
      </c>
      <c r="K20" s="10">
        <f t="shared" si="4"/>
        <v>87.91639451338995</v>
      </c>
      <c r="L20" s="18">
        <f t="shared" si="5"/>
        <v>116.0344827586207</v>
      </c>
    </row>
    <row r="21" spans="2:12" ht="42.75" customHeight="1" hidden="1">
      <c r="B21" s="3" t="s">
        <v>12</v>
      </c>
      <c r="C21" s="26"/>
      <c r="D21" s="37"/>
      <c r="E21" s="22"/>
      <c r="F21" s="22"/>
      <c r="G21" s="24"/>
      <c r="H21" s="37"/>
      <c r="I21" s="10"/>
      <c r="J21" s="10"/>
      <c r="K21" s="10"/>
      <c r="L21" s="18"/>
    </row>
    <row r="22" spans="2:12" ht="25.5" customHeight="1">
      <c r="B22" s="3" t="s">
        <v>13</v>
      </c>
      <c r="C22" s="26">
        <v>8246</v>
      </c>
      <c r="D22" s="37">
        <v>4877</v>
      </c>
      <c r="E22" s="22">
        <v>8971</v>
      </c>
      <c r="F22" s="22">
        <v>12527</v>
      </c>
      <c r="G22" s="24">
        <v>11231</v>
      </c>
      <c r="H22" s="37">
        <v>10174</v>
      </c>
      <c r="I22" s="10">
        <f t="shared" si="2"/>
        <v>113.40987626797458</v>
      </c>
      <c r="J22" s="10">
        <f t="shared" si="3"/>
        <v>81.21657220403927</v>
      </c>
      <c r="K22" s="10">
        <f t="shared" si="4"/>
        <v>90.5885495503517</v>
      </c>
      <c r="L22" s="18" t="s">
        <v>69</v>
      </c>
    </row>
    <row r="23" spans="2:12" ht="25.5" customHeight="1">
      <c r="B23" s="3" t="s">
        <v>50</v>
      </c>
      <c r="C23" s="26">
        <v>998</v>
      </c>
      <c r="D23" s="37">
        <v>538</v>
      </c>
      <c r="E23" s="22">
        <v>4961</v>
      </c>
      <c r="F23" s="22">
        <v>5620</v>
      </c>
      <c r="G23" s="24">
        <v>5545</v>
      </c>
      <c r="H23" s="37">
        <v>4336</v>
      </c>
      <c r="I23" s="10">
        <f t="shared" si="2"/>
        <v>87.40173352146745</v>
      </c>
      <c r="J23" s="10">
        <f t="shared" si="3"/>
        <v>77.15302491103203</v>
      </c>
      <c r="K23" s="10">
        <f t="shared" si="4"/>
        <v>78.1965734896303</v>
      </c>
      <c r="L23" s="18" t="s">
        <v>69</v>
      </c>
    </row>
    <row r="24" spans="2:12" ht="16.5" customHeight="1">
      <c r="B24" s="2" t="s">
        <v>14</v>
      </c>
      <c r="C24" s="19">
        <f aca="true" t="shared" si="8" ref="C24:H24">C25+C26+C27+C28+C29+C30</f>
        <v>228770</v>
      </c>
      <c r="D24" s="36">
        <f>D25+D26+D27+D28+D29+D30</f>
        <v>154704</v>
      </c>
      <c r="E24" s="19">
        <f t="shared" si="8"/>
        <v>220999</v>
      </c>
      <c r="F24" s="19">
        <f t="shared" si="8"/>
        <v>310733</v>
      </c>
      <c r="G24" s="27">
        <f t="shared" si="8"/>
        <v>279998</v>
      </c>
      <c r="H24" s="36">
        <f t="shared" si="8"/>
        <v>224781</v>
      </c>
      <c r="I24" s="10">
        <f t="shared" si="2"/>
        <v>101.7113199607238</v>
      </c>
      <c r="J24" s="10">
        <f t="shared" si="3"/>
        <v>72.33895337798046</v>
      </c>
      <c r="K24" s="10">
        <f t="shared" si="4"/>
        <v>80.27950199644283</v>
      </c>
      <c r="L24" s="18">
        <f t="shared" si="5"/>
        <v>145.29747130003102</v>
      </c>
    </row>
    <row r="25" spans="2:12" ht="17.25" customHeight="1">
      <c r="B25" s="3" t="s">
        <v>15</v>
      </c>
      <c r="C25" s="26">
        <v>2427</v>
      </c>
      <c r="D25" s="37">
        <v>2289</v>
      </c>
      <c r="E25" s="22">
        <v>3000</v>
      </c>
      <c r="F25" s="22">
        <v>3510</v>
      </c>
      <c r="G25" s="24">
        <v>3511</v>
      </c>
      <c r="H25" s="37">
        <v>3415</v>
      </c>
      <c r="I25" s="10">
        <f t="shared" si="2"/>
        <v>113.83333333333334</v>
      </c>
      <c r="J25" s="10">
        <f t="shared" si="3"/>
        <v>97.29344729344729</v>
      </c>
      <c r="K25" s="10">
        <f t="shared" si="4"/>
        <v>97.2657362574765</v>
      </c>
      <c r="L25" s="18">
        <f t="shared" si="5"/>
        <v>149.1917868064657</v>
      </c>
    </row>
    <row r="26" spans="2:12" ht="16.5" customHeight="1">
      <c r="B26" s="3" t="s">
        <v>16</v>
      </c>
      <c r="C26" s="26"/>
      <c r="D26" s="37"/>
      <c r="E26" s="22">
        <v>1096</v>
      </c>
      <c r="F26" s="22">
        <v>1096</v>
      </c>
      <c r="G26" s="24">
        <v>1096</v>
      </c>
      <c r="H26" s="37">
        <v>440</v>
      </c>
      <c r="I26" s="10">
        <f t="shared" si="2"/>
        <v>40.14598540145985</v>
      </c>
      <c r="J26" s="10">
        <f t="shared" si="3"/>
        <v>40.14598540145985</v>
      </c>
      <c r="K26" s="10">
        <f t="shared" si="4"/>
        <v>40.14598540145985</v>
      </c>
      <c r="L26" s="18"/>
    </row>
    <row r="27" spans="2:12" ht="17.25" customHeight="1">
      <c r="B27" s="3" t="s">
        <v>17</v>
      </c>
      <c r="C27" s="26"/>
      <c r="D27" s="37"/>
      <c r="E27" s="22">
        <v>10704</v>
      </c>
      <c r="F27" s="22">
        <v>10704</v>
      </c>
      <c r="G27" s="24">
        <v>10704</v>
      </c>
      <c r="H27" s="37">
        <v>10077</v>
      </c>
      <c r="I27" s="10">
        <f t="shared" si="2"/>
        <v>94.14237668161435</v>
      </c>
      <c r="J27" s="10">
        <f t="shared" si="3"/>
        <v>94.14237668161435</v>
      </c>
      <c r="K27" s="10">
        <f t="shared" si="4"/>
        <v>94.14237668161435</v>
      </c>
      <c r="L27" s="18"/>
    </row>
    <row r="28" spans="2:12" ht="16.5" customHeight="1">
      <c r="B28" s="3" t="s">
        <v>19</v>
      </c>
      <c r="C28" s="21">
        <v>10111</v>
      </c>
      <c r="D28" s="37">
        <v>6767</v>
      </c>
      <c r="E28" s="26">
        <v>11281</v>
      </c>
      <c r="F28" s="26">
        <v>13149</v>
      </c>
      <c r="G28" s="24">
        <v>10398</v>
      </c>
      <c r="H28" s="37">
        <v>8907</v>
      </c>
      <c r="I28" s="10">
        <f t="shared" si="2"/>
        <v>78.95576633277192</v>
      </c>
      <c r="J28" s="10">
        <f t="shared" si="3"/>
        <v>67.7389915582934</v>
      </c>
      <c r="K28" s="10">
        <f t="shared" si="4"/>
        <v>85.66070398153491</v>
      </c>
      <c r="L28" s="18">
        <f t="shared" si="5"/>
        <v>131.6240579281809</v>
      </c>
    </row>
    <row r="29" spans="2:12" ht="16.5" customHeight="1">
      <c r="B29" s="3" t="s">
        <v>18</v>
      </c>
      <c r="C29" s="21">
        <v>101660</v>
      </c>
      <c r="D29" s="37">
        <v>67961</v>
      </c>
      <c r="E29" s="22">
        <v>62504</v>
      </c>
      <c r="F29" s="22">
        <v>139375</v>
      </c>
      <c r="G29" s="24">
        <v>133515</v>
      </c>
      <c r="H29" s="37">
        <v>99444</v>
      </c>
      <c r="I29" s="10">
        <f t="shared" si="2"/>
        <v>159.10021758607448</v>
      </c>
      <c r="J29" s="10">
        <f t="shared" si="3"/>
        <v>71.34995515695067</v>
      </c>
      <c r="K29" s="10">
        <f t="shared" si="4"/>
        <v>74.48151893045724</v>
      </c>
      <c r="L29" s="18">
        <f t="shared" si="5"/>
        <v>146.32509821809566</v>
      </c>
    </row>
    <row r="30" spans="2:12" ht="27" customHeight="1">
      <c r="B30" s="3" t="s">
        <v>20</v>
      </c>
      <c r="C30" s="21">
        <v>114572</v>
      </c>
      <c r="D30" s="37">
        <v>77687</v>
      </c>
      <c r="E30" s="22">
        <v>132414</v>
      </c>
      <c r="F30" s="22">
        <v>142899</v>
      </c>
      <c r="G30" s="24">
        <v>120774</v>
      </c>
      <c r="H30" s="37">
        <v>102498</v>
      </c>
      <c r="I30" s="10">
        <f t="shared" si="2"/>
        <v>77.40722280121437</v>
      </c>
      <c r="J30" s="10">
        <f t="shared" si="3"/>
        <v>71.72758381794134</v>
      </c>
      <c r="K30" s="10">
        <f t="shared" si="4"/>
        <v>84.86760395449352</v>
      </c>
      <c r="L30" s="18">
        <f t="shared" si="5"/>
        <v>131.93713233874394</v>
      </c>
    </row>
    <row r="31" spans="2:12" ht="30.75" customHeight="1">
      <c r="B31" s="2" t="s">
        <v>21</v>
      </c>
      <c r="C31" s="19">
        <f aca="true" t="shared" si="9" ref="C31:H31">C32+C33+C34</f>
        <v>176370</v>
      </c>
      <c r="D31" s="36">
        <f>D32+D33+D34</f>
        <v>88386</v>
      </c>
      <c r="E31" s="19">
        <f t="shared" si="9"/>
        <v>182747</v>
      </c>
      <c r="F31" s="19">
        <f t="shared" si="9"/>
        <v>230088</v>
      </c>
      <c r="G31" s="19">
        <f t="shared" si="9"/>
        <v>222911</v>
      </c>
      <c r="H31" s="36">
        <f t="shared" si="9"/>
        <v>182516</v>
      </c>
      <c r="I31" s="10">
        <f t="shared" si="2"/>
        <v>99.87359573618171</v>
      </c>
      <c r="J31" s="10">
        <f t="shared" si="3"/>
        <v>79.32443239108515</v>
      </c>
      <c r="K31" s="10">
        <f t="shared" si="4"/>
        <v>81.87841784389286</v>
      </c>
      <c r="L31" s="18" t="s">
        <v>69</v>
      </c>
    </row>
    <row r="32" spans="2:12" ht="18.75" customHeight="1">
      <c r="B32" s="3" t="s">
        <v>22</v>
      </c>
      <c r="C32" s="21">
        <v>573</v>
      </c>
      <c r="D32" s="37">
        <v>274</v>
      </c>
      <c r="E32" s="22">
        <v>430</v>
      </c>
      <c r="F32" s="22">
        <v>410</v>
      </c>
      <c r="G32" s="24">
        <v>410</v>
      </c>
      <c r="H32" s="37">
        <v>321</v>
      </c>
      <c r="I32" s="10">
        <f t="shared" si="2"/>
        <v>74.65116279069768</v>
      </c>
      <c r="J32" s="10">
        <f t="shared" si="3"/>
        <v>78.29268292682927</v>
      </c>
      <c r="K32" s="10">
        <f t="shared" si="4"/>
        <v>78.29268292682927</v>
      </c>
      <c r="L32" s="18">
        <f t="shared" si="5"/>
        <v>117.15328467153286</v>
      </c>
    </row>
    <row r="33" spans="2:12" ht="18.75" customHeight="1" hidden="1">
      <c r="B33" s="3" t="s">
        <v>23</v>
      </c>
      <c r="C33" s="21"/>
      <c r="D33" s="37"/>
      <c r="E33" s="22"/>
      <c r="F33" s="22"/>
      <c r="G33" s="28"/>
      <c r="H33" s="37"/>
      <c r="I33" s="10"/>
      <c r="J33" s="10"/>
      <c r="K33" s="10"/>
      <c r="L33" s="18"/>
    </row>
    <row r="34" spans="2:12" ht="21" customHeight="1">
      <c r="B34" s="3" t="s">
        <v>24</v>
      </c>
      <c r="C34" s="21">
        <v>175797</v>
      </c>
      <c r="D34" s="37">
        <v>88112</v>
      </c>
      <c r="E34" s="26">
        <v>182317</v>
      </c>
      <c r="F34" s="26">
        <v>229678</v>
      </c>
      <c r="G34" s="24">
        <v>222501</v>
      </c>
      <c r="H34" s="37">
        <v>182195</v>
      </c>
      <c r="I34" s="10">
        <f t="shared" si="2"/>
        <v>99.93308358518405</v>
      </c>
      <c r="J34" s="10">
        <f t="shared" si="3"/>
        <v>79.32627417514956</v>
      </c>
      <c r="K34" s="10">
        <f t="shared" si="4"/>
        <v>81.88502523584164</v>
      </c>
      <c r="L34" s="18" t="s">
        <v>69</v>
      </c>
    </row>
    <row r="35" spans="2:12" ht="12.75" customHeight="1">
      <c r="B35" s="2" t="s">
        <v>25</v>
      </c>
      <c r="C35" s="20">
        <f>C36+C37</f>
        <v>2079</v>
      </c>
      <c r="D35" s="36">
        <f>D37</f>
        <v>293</v>
      </c>
      <c r="E35" s="20">
        <f>E36+E37</f>
        <v>1132</v>
      </c>
      <c r="F35" s="20">
        <f>F36+F37</f>
        <v>1432</v>
      </c>
      <c r="G35" s="20">
        <f>G36+G37</f>
        <v>1304</v>
      </c>
      <c r="H35" s="36">
        <f>H36+H37</f>
        <v>596</v>
      </c>
      <c r="I35" s="10">
        <f t="shared" si="2"/>
        <v>52.65017667844523</v>
      </c>
      <c r="J35" s="10">
        <f t="shared" si="3"/>
        <v>41.62011173184357</v>
      </c>
      <c r="K35" s="10">
        <f t="shared" si="4"/>
        <v>45.70552147239264</v>
      </c>
      <c r="L35" s="18">
        <f t="shared" si="5"/>
        <v>203.41296928327645</v>
      </c>
    </row>
    <row r="36" spans="2:12" ht="39.75" customHeight="1">
      <c r="B36" s="35" t="s">
        <v>59</v>
      </c>
      <c r="C36" s="33">
        <v>1654</v>
      </c>
      <c r="D36" s="36"/>
      <c r="E36" s="34"/>
      <c r="F36" s="34">
        <v>300</v>
      </c>
      <c r="G36" s="24">
        <v>300</v>
      </c>
      <c r="H36" s="56">
        <v>300</v>
      </c>
      <c r="I36" s="10"/>
      <c r="J36" s="10"/>
      <c r="K36" s="10"/>
      <c r="L36" s="18"/>
    </row>
    <row r="37" spans="2:12" ht="25.5" customHeight="1">
      <c r="B37" s="3" t="s">
        <v>26</v>
      </c>
      <c r="C37" s="21">
        <v>425</v>
      </c>
      <c r="D37" s="37">
        <v>293</v>
      </c>
      <c r="E37" s="24">
        <v>1132</v>
      </c>
      <c r="F37" s="23">
        <v>1132</v>
      </c>
      <c r="G37" s="33">
        <v>1004</v>
      </c>
      <c r="H37" s="37">
        <v>296</v>
      </c>
      <c r="I37" s="10">
        <f t="shared" si="2"/>
        <v>26.148409893992934</v>
      </c>
      <c r="J37" s="10">
        <f t="shared" si="3"/>
        <v>26.148409893992934</v>
      </c>
      <c r="K37" s="10">
        <f t="shared" si="4"/>
        <v>29.482071713147413</v>
      </c>
      <c r="L37" s="18">
        <f t="shared" si="5"/>
        <v>101.02389078498292</v>
      </c>
    </row>
    <row r="38" spans="2:12" ht="13.5">
      <c r="B38" s="2" t="s">
        <v>27</v>
      </c>
      <c r="C38" s="20">
        <f aca="true" t="shared" si="10" ref="C38:H38">C39+C40+C41+C42+C43+C44</f>
        <v>729148</v>
      </c>
      <c r="D38" s="36">
        <f>D39+D40+D41+D42+D43+D44</f>
        <v>474632</v>
      </c>
      <c r="E38" s="20">
        <f t="shared" si="10"/>
        <v>921057</v>
      </c>
      <c r="F38" s="20">
        <f t="shared" si="10"/>
        <v>937827</v>
      </c>
      <c r="G38" s="29">
        <f t="shared" si="10"/>
        <v>801919</v>
      </c>
      <c r="H38" s="36">
        <f t="shared" si="10"/>
        <v>725578</v>
      </c>
      <c r="I38" s="10">
        <f t="shared" si="2"/>
        <v>78.77666637352519</v>
      </c>
      <c r="J38" s="10">
        <f t="shared" si="3"/>
        <v>77.36800070801971</v>
      </c>
      <c r="K38" s="10">
        <f t="shared" si="4"/>
        <v>90.48021059483564</v>
      </c>
      <c r="L38" s="18">
        <f t="shared" si="5"/>
        <v>152.87169849483388</v>
      </c>
    </row>
    <row r="39" spans="2:12" ht="18" customHeight="1">
      <c r="B39" s="3" t="s">
        <v>28</v>
      </c>
      <c r="C39" s="21">
        <v>179891</v>
      </c>
      <c r="D39" s="37">
        <v>116680</v>
      </c>
      <c r="E39" s="22">
        <v>191529</v>
      </c>
      <c r="F39" s="22">
        <v>196138</v>
      </c>
      <c r="G39" s="24">
        <v>152998</v>
      </c>
      <c r="H39" s="37">
        <v>138570</v>
      </c>
      <c r="I39" s="10">
        <f t="shared" si="2"/>
        <v>72.34935701643094</v>
      </c>
      <c r="J39" s="10">
        <f t="shared" si="3"/>
        <v>70.64923676187175</v>
      </c>
      <c r="K39" s="10">
        <f t="shared" si="4"/>
        <v>90.56981137008326</v>
      </c>
      <c r="L39" s="18">
        <f t="shared" si="5"/>
        <v>118.76071306136441</v>
      </c>
    </row>
    <row r="40" spans="2:12" ht="18" customHeight="1">
      <c r="B40" s="3" t="s">
        <v>29</v>
      </c>
      <c r="C40" s="21">
        <v>468766</v>
      </c>
      <c r="D40" s="37">
        <v>301245</v>
      </c>
      <c r="E40" s="22">
        <v>640720</v>
      </c>
      <c r="F40" s="22">
        <v>649965</v>
      </c>
      <c r="G40" s="24">
        <v>568460</v>
      </c>
      <c r="H40" s="37">
        <v>524058</v>
      </c>
      <c r="I40" s="10">
        <f t="shared" si="2"/>
        <v>81.79204644774629</v>
      </c>
      <c r="J40" s="10">
        <f t="shared" si="3"/>
        <v>80.6286492349588</v>
      </c>
      <c r="K40" s="10">
        <f t="shared" si="4"/>
        <v>92.18907223023608</v>
      </c>
      <c r="L40" s="18">
        <f t="shared" si="5"/>
        <v>173.96404919583728</v>
      </c>
    </row>
    <row r="41" spans="2:12" ht="19.5" customHeight="1">
      <c r="B41" s="3" t="s">
        <v>60</v>
      </c>
      <c r="C41" s="21">
        <v>39998</v>
      </c>
      <c r="D41" s="37">
        <v>27387</v>
      </c>
      <c r="E41" s="22">
        <v>46341</v>
      </c>
      <c r="F41" s="22">
        <v>43148</v>
      </c>
      <c r="G41" s="28">
        <v>36175</v>
      </c>
      <c r="H41" s="37">
        <v>29287</v>
      </c>
      <c r="I41" s="10">
        <f t="shared" si="2"/>
        <v>63.1988951468462</v>
      </c>
      <c r="J41" s="10">
        <f t="shared" si="3"/>
        <v>67.87568369333457</v>
      </c>
      <c r="K41" s="10">
        <f t="shared" si="4"/>
        <v>80.95922598479613</v>
      </c>
      <c r="L41" s="18">
        <f t="shared" si="5"/>
        <v>106.93759813049988</v>
      </c>
    </row>
    <row r="42" spans="2:12" ht="39" customHeight="1">
      <c r="B42" s="3" t="s">
        <v>30</v>
      </c>
      <c r="C42" s="21">
        <v>14</v>
      </c>
      <c r="D42" s="37">
        <v>14</v>
      </c>
      <c r="E42" s="22">
        <v>50</v>
      </c>
      <c r="F42" s="22">
        <v>46</v>
      </c>
      <c r="G42" s="30">
        <v>46</v>
      </c>
      <c r="H42" s="37">
        <v>22</v>
      </c>
      <c r="I42" s="10">
        <f t="shared" si="2"/>
        <v>44</v>
      </c>
      <c r="J42" s="10">
        <f t="shared" si="3"/>
        <v>47.82608695652174</v>
      </c>
      <c r="K42" s="10">
        <f t="shared" si="4"/>
        <v>47.82608695652174</v>
      </c>
      <c r="L42" s="18">
        <f t="shared" si="5"/>
        <v>157.14285714285714</v>
      </c>
    </row>
    <row r="43" spans="2:12" ht="26.25">
      <c r="B43" s="3" t="s">
        <v>31</v>
      </c>
      <c r="C43" s="21">
        <v>10377</v>
      </c>
      <c r="D43" s="37">
        <v>8825</v>
      </c>
      <c r="E43" s="22">
        <v>11472</v>
      </c>
      <c r="F43" s="22">
        <v>15579</v>
      </c>
      <c r="G43" s="24">
        <v>15339</v>
      </c>
      <c r="H43" s="37">
        <v>10374</v>
      </c>
      <c r="I43" s="10">
        <f t="shared" si="2"/>
        <v>90.42887029288703</v>
      </c>
      <c r="J43" s="10">
        <f t="shared" si="3"/>
        <v>66.5896398998652</v>
      </c>
      <c r="K43" s="10">
        <f t="shared" si="4"/>
        <v>67.63152747897516</v>
      </c>
      <c r="L43" s="18">
        <f t="shared" si="5"/>
        <v>117.55240793201133</v>
      </c>
    </row>
    <row r="44" spans="2:12" ht="26.25">
      <c r="B44" s="3" t="s">
        <v>32</v>
      </c>
      <c r="C44" s="21">
        <v>30102</v>
      </c>
      <c r="D44" s="37">
        <v>20481</v>
      </c>
      <c r="E44" s="22">
        <v>30945</v>
      </c>
      <c r="F44" s="22">
        <v>32951</v>
      </c>
      <c r="G44" s="24">
        <v>28901</v>
      </c>
      <c r="H44" s="37">
        <v>23267</v>
      </c>
      <c r="I44" s="10">
        <f t="shared" si="2"/>
        <v>75.18823719502343</v>
      </c>
      <c r="J44" s="10">
        <f t="shared" si="3"/>
        <v>70.61090710448849</v>
      </c>
      <c r="K44" s="10">
        <f t="shared" si="4"/>
        <v>80.50586484896716</v>
      </c>
      <c r="L44" s="18">
        <f t="shared" si="5"/>
        <v>113.60285142327035</v>
      </c>
    </row>
    <row r="45" spans="2:12" ht="26.25" customHeight="1">
      <c r="B45" s="2" t="s">
        <v>33</v>
      </c>
      <c r="C45" s="19">
        <f aca="true" t="shared" si="11" ref="C45:H45">C46+C47</f>
        <v>143179</v>
      </c>
      <c r="D45" s="36">
        <f>D46+D47</f>
        <v>98894</v>
      </c>
      <c r="E45" s="19">
        <f t="shared" si="11"/>
        <v>162204</v>
      </c>
      <c r="F45" s="19">
        <f t="shared" si="11"/>
        <v>176527</v>
      </c>
      <c r="G45" s="27">
        <f t="shared" si="11"/>
        <v>146572</v>
      </c>
      <c r="H45" s="36">
        <f t="shared" si="11"/>
        <v>118195</v>
      </c>
      <c r="I45" s="10">
        <f t="shared" si="2"/>
        <v>72.86811669255998</v>
      </c>
      <c r="J45" s="10">
        <f t="shared" si="3"/>
        <v>66.95576314104925</v>
      </c>
      <c r="K45" s="10">
        <f t="shared" si="4"/>
        <v>80.63954916355101</v>
      </c>
      <c r="L45" s="18">
        <f t="shared" si="5"/>
        <v>119.51685643213948</v>
      </c>
    </row>
    <row r="46" spans="2:12" ht="17.25" customHeight="1">
      <c r="B46" s="3" t="s">
        <v>34</v>
      </c>
      <c r="C46" s="21">
        <v>130206</v>
      </c>
      <c r="D46" s="37">
        <v>90289</v>
      </c>
      <c r="E46" s="22">
        <v>148260</v>
      </c>
      <c r="F46" s="23">
        <v>161004</v>
      </c>
      <c r="G46" s="24">
        <v>133640</v>
      </c>
      <c r="H46" s="37">
        <v>107103</v>
      </c>
      <c r="I46" s="10">
        <f t="shared" si="2"/>
        <v>72.23998381222178</v>
      </c>
      <c r="J46" s="10">
        <f t="shared" si="3"/>
        <v>66.52194976522323</v>
      </c>
      <c r="K46" s="10">
        <f t="shared" si="4"/>
        <v>80.14292128105357</v>
      </c>
      <c r="L46" s="18">
        <f t="shared" si="5"/>
        <v>118.62242355104165</v>
      </c>
    </row>
    <row r="47" spans="2:12" ht="28.5" customHeight="1">
      <c r="B47" s="3" t="s">
        <v>35</v>
      </c>
      <c r="C47" s="21">
        <v>12973</v>
      </c>
      <c r="D47" s="37">
        <v>8605</v>
      </c>
      <c r="E47" s="22">
        <v>13944</v>
      </c>
      <c r="F47" s="23">
        <v>15523</v>
      </c>
      <c r="G47" s="24">
        <v>12932</v>
      </c>
      <c r="H47" s="37">
        <v>11092</v>
      </c>
      <c r="I47" s="10">
        <f t="shared" si="2"/>
        <v>79.54675846242111</v>
      </c>
      <c r="J47" s="10">
        <f t="shared" si="3"/>
        <v>71.45525993686788</v>
      </c>
      <c r="K47" s="10">
        <f t="shared" si="4"/>
        <v>85.77172904423136</v>
      </c>
      <c r="L47" s="18">
        <f t="shared" si="5"/>
        <v>128.90180127832656</v>
      </c>
    </row>
    <row r="48" spans="2:12" ht="13.5">
      <c r="B48" s="6" t="s">
        <v>36</v>
      </c>
      <c r="C48" s="19">
        <f aca="true" t="shared" si="12" ref="C48:H48">C49+C50</f>
        <v>14162</v>
      </c>
      <c r="D48" s="36">
        <f t="shared" si="12"/>
        <v>14054</v>
      </c>
      <c r="E48" s="19">
        <f t="shared" si="12"/>
        <v>8911</v>
      </c>
      <c r="F48" s="19">
        <f t="shared" si="12"/>
        <v>9672</v>
      </c>
      <c r="G48" s="19">
        <f t="shared" si="12"/>
        <v>9672</v>
      </c>
      <c r="H48" s="36">
        <f t="shared" si="12"/>
        <v>9573</v>
      </c>
      <c r="I48" s="10">
        <f t="shared" si="2"/>
        <v>107.42902031197397</v>
      </c>
      <c r="J48" s="10">
        <f t="shared" si="3"/>
        <v>98.97642679900744</v>
      </c>
      <c r="K48" s="10">
        <f t="shared" si="4"/>
        <v>98.97642679900744</v>
      </c>
      <c r="L48" s="18">
        <f t="shared" si="5"/>
        <v>68.11583890707273</v>
      </c>
    </row>
    <row r="49" spans="2:12" ht="17.25" customHeight="1">
      <c r="B49" s="7" t="s">
        <v>36</v>
      </c>
      <c r="C49" s="21">
        <v>3047</v>
      </c>
      <c r="D49" s="37">
        <v>2939</v>
      </c>
      <c r="E49" s="22">
        <v>1250</v>
      </c>
      <c r="F49" s="23">
        <v>1578</v>
      </c>
      <c r="G49" s="24">
        <v>1578</v>
      </c>
      <c r="H49" s="37">
        <v>1569</v>
      </c>
      <c r="I49" s="10">
        <f>G49/E49*100</f>
        <v>126.24</v>
      </c>
      <c r="J49" s="10">
        <f>H49/F49*100</f>
        <v>99.42965779467681</v>
      </c>
      <c r="K49" s="10">
        <f>H49/G49*100</f>
        <v>99.42965779467681</v>
      </c>
      <c r="L49" s="18">
        <f t="shared" si="5"/>
        <v>53.38550527390269</v>
      </c>
    </row>
    <row r="50" spans="2:12" ht="27" customHeight="1">
      <c r="B50" s="7" t="s">
        <v>67</v>
      </c>
      <c r="C50" s="21">
        <v>11115</v>
      </c>
      <c r="D50" s="37">
        <v>11115</v>
      </c>
      <c r="E50" s="22">
        <v>7661</v>
      </c>
      <c r="F50" s="23">
        <v>8094</v>
      </c>
      <c r="G50" s="23">
        <v>8094</v>
      </c>
      <c r="H50" s="37">
        <v>8004</v>
      </c>
      <c r="I50" s="10">
        <f t="shared" si="2"/>
        <v>104.47722229473959</v>
      </c>
      <c r="J50" s="10">
        <f>H50/F50*100</f>
        <v>98.88806523350631</v>
      </c>
      <c r="K50" s="10">
        <f>H50/G50*100</f>
        <v>98.88806523350631</v>
      </c>
      <c r="L50" s="18">
        <f t="shared" si="5"/>
        <v>72.01079622132254</v>
      </c>
    </row>
    <row r="51" spans="2:12" ht="17.25" customHeight="1">
      <c r="B51" s="2" t="s">
        <v>37</v>
      </c>
      <c r="C51" s="19">
        <f aca="true" t="shared" si="13" ref="C51:H51">C52+C53+C54+C55+C56</f>
        <v>353513</v>
      </c>
      <c r="D51" s="36">
        <f>D52+D53+D54+D55+D56</f>
        <v>240564</v>
      </c>
      <c r="E51" s="19">
        <f t="shared" si="13"/>
        <v>347671</v>
      </c>
      <c r="F51" s="19">
        <f t="shared" si="13"/>
        <v>359154</v>
      </c>
      <c r="G51" s="27">
        <f t="shared" si="13"/>
        <v>304793</v>
      </c>
      <c r="H51" s="36">
        <f t="shared" si="13"/>
        <v>228185</v>
      </c>
      <c r="I51" s="10">
        <f t="shared" si="2"/>
        <v>65.63245136925427</v>
      </c>
      <c r="J51" s="10">
        <f t="shared" si="3"/>
        <v>63.534027186109576</v>
      </c>
      <c r="K51" s="10">
        <f t="shared" si="4"/>
        <v>74.86556449787233</v>
      </c>
      <c r="L51" s="18">
        <f t="shared" si="5"/>
        <v>94.85417601968706</v>
      </c>
    </row>
    <row r="52" spans="2:12" ht="15.75" customHeight="1">
      <c r="B52" s="3" t="s">
        <v>38</v>
      </c>
      <c r="C52" s="21">
        <v>4658</v>
      </c>
      <c r="D52" s="37">
        <v>3403</v>
      </c>
      <c r="E52" s="22">
        <v>5273</v>
      </c>
      <c r="F52" s="22">
        <v>5273</v>
      </c>
      <c r="G52" s="24">
        <v>3956</v>
      </c>
      <c r="H52" s="37">
        <v>3788</v>
      </c>
      <c r="I52" s="10">
        <f t="shared" si="2"/>
        <v>71.83766356912574</v>
      </c>
      <c r="J52" s="10">
        <f t="shared" si="3"/>
        <v>71.83766356912574</v>
      </c>
      <c r="K52" s="10">
        <f t="shared" si="4"/>
        <v>95.75328614762387</v>
      </c>
      <c r="L52" s="18">
        <f t="shared" si="5"/>
        <v>111.31354687040846</v>
      </c>
    </row>
    <row r="53" spans="2:12" ht="26.25" customHeight="1">
      <c r="B53" s="3" t="s">
        <v>39</v>
      </c>
      <c r="C53" s="21">
        <v>62416</v>
      </c>
      <c r="D53" s="37">
        <v>39752</v>
      </c>
      <c r="E53" s="22">
        <v>68573</v>
      </c>
      <c r="F53" s="22">
        <v>71421</v>
      </c>
      <c r="G53" s="24">
        <v>54351</v>
      </c>
      <c r="H53" s="37">
        <v>43774</v>
      </c>
      <c r="I53" s="10">
        <f t="shared" si="2"/>
        <v>63.835620433698395</v>
      </c>
      <c r="J53" s="10">
        <f t="shared" si="3"/>
        <v>61.29009675025553</v>
      </c>
      <c r="K53" s="10">
        <f t="shared" si="4"/>
        <v>80.53945649574065</v>
      </c>
      <c r="L53" s="18">
        <f t="shared" si="5"/>
        <v>110.11772992553834</v>
      </c>
    </row>
    <row r="54" spans="2:12" ht="28.5" customHeight="1">
      <c r="B54" s="3" t="s">
        <v>40</v>
      </c>
      <c r="C54" s="21">
        <v>153612</v>
      </c>
      <c r="D54" s="37">
        <v>107907</v>
      </c>
      <c r="E54" s="22">
        <v>163702</v>
      </c>
      <c r="F54" s="22">
        <v>166207</v>
      </c>
      <c r="G54" s="24">
        <v>137809</v>
      </c>
      <c r="H54" s="37">
        <v>102922</v>
      </c>
      <c r="I54" s="10">
        <f t="shared" si="2"/>
        <v>62.87155929677096</v>
      </c>
      <c r="J54" s="10">
        <f t="shared" si="3"/>
        <v>61.92398635436533</v>
      </c>
      <c r="K54" s="10">
        <f t="shared" si="4"/>
        <v>74.68452713538302</v>
      </c>
      <c r="L54" s="18">
        <f t="shared" si="5"/>
        <v>95.38028116804284</v>
      </c>
    </row>
    <row r="55" spans="2:12" ht="16.5" customHeight="1">
      <c r="B55" s="3" t="s">
        <v>41</v>
      </c>
      <c r="C55" s="21">
        <v>116222</v>
      </c>
      <c r="D55" s="37">
        <v>78731</v>
      </c>
      <c r="E55" s="22">
        <v>95509</v>
      </c>
      <c r="F55" s="22">
        <v>100418</v>
      </c>
      <c r="G55" s="24">
        <v>96520</v>
      </c>
      <c r="H55" s="37">
        <v>66558</v>
      </c>
      <c r="I55" s="10">
        <f t="shared" si="2"/>
        <v>69.68767341297679</v>
      </c>
      <c r="J55" s="10">
        <f t="shared" si="3"/>
        <v>66.28094564719473</v>
      </c>
      <c r="K55" s="10">
        <f t="shared" si="4"/>
        <v>68.95772896808951</v>
      </c>
      <c r="L55" s="18">
        <f t="shared" si="5"/>
        <v>84.53849182659944</v>
      </c>
    </row>
    <row r="56" spans="2:12" ht="26.25">
      <c r="B56" s="3" t="s">
        <v>42</v>
      </c>
      <c r="C56" s="21">
        <v>16605</v>
      </c>
      <c r="D56" s="37">
        <v>10771</v>
      </c>
      <c r="E56" s="22">
        <v>14614</v>
      </c>
      <c r="F56" s="22">
        <v>15835</v>
      </c>
      <c r="G56" s="24">
        <v>12157</v>
      </c>
      <c r="H56" s="37">
        <v>11143</v>
      </c>
      <c r="I56" s="10">
        <f t="shared" si="2"/>
        <v>76.2488025181333</v>
      </c>
      <c r="J56" s="10">
        <f t="shared" si="3"/>
        <v>70.36943479633723</v>
      </c>
      <c r="K56" s="10">
        <f t="shared" si="4"/>
        <v>91.65912642921774</v>
      </c>
      <c r="L56" s="18">
        <f t="shared" si="5"/>
        <v>103.45371831770495</v>
      </c>
    </row>
    <row r="57" spans="2:12" ht="27" customHeight="1">
      <c r="B57" s="8" t="s">
        <v>43</v>
      </c>
      <c r="C57" s="31">
        <f>C59+C61+C58</f>
        <v>106807</v>
      </c>
      <c r="D57" s="38">
        <f>D59+D61</f>
        <v>70279</v>
      </c>
      <c r="E57" s="31">
        <f>E58+E59+E60+E61</f>
        <v>126321</v>
      </c>
      <c r="F57" s="31">
        <f>F58+F59+F60+F61</f>
        <v>182528</v>
      </c>
      <c r="G57" s="31">
        <f>G58+G59+G60+G61</f>
        <v>173803</v>
      </c>
      <c r="H57" s="38">
        <f>H58+H59+H60+H61</f>
        <v>106641</v>
      </c>
      <c r="I57" s="10">
        <f t="shared" si="2"/>
        <v>84.42064264849076</v>
      </c>
      <c r="J57" s="10">
        <f t="shared" si="3"/>
        <v>58.424460904628326</v>
      </c>
      <c r="K57" s="10">
        <f t="shared" si="4"/>
        <v>61.35739889415027</v>
      </c>
      <c r="L57" s="18">
        <f t="shared" si="5"/>
        <v>151.739495439605</v>
      </c>
    </row>
    <row r="58" spans="2:12" ht="17.25" customHeight="1">
      <c r="B58" s="39" t="s">
        <v>43</v>
      </c>
      <c r="C58" s="40">
        <v>150</v>
      </c>
      <c r="D58" s="38"/>
      <c r="E58" s="31"/>
      <c r="F58" s="53">
        <v>1305</v>
      </c>
      <c r="G58" s="53">
        <v>1305</v>
      </c>
      <c r="H58" s="55">
        <v>114</v>
      </c>
      <c r="I58" s="10"/>
      <c r="J58" s="10">
        <f>H58/F58*100</f>
        <v>8.735632183908045</v>
      </c>
      <c r="K58" s="10">
        <f>H58/G58*100</f>
        <v>8.735632183908045</v>
      </c>
      <c r="L58" s="18"/>
    </row>
    <row r="59" spans="2:12" ht="18" customHeight="1">
      <c r="B59" s="9" t="s">
        <v>44</v>
      </c>
      <c r="C59" s="21">
        <v>94779</v>
      </c>
      <c r="D59" s="37">
        <v>62676</v>
      </c>
      <c r="E59" s="22">
        <v>98376</v>
      </c>
      <c r="F59" s="23">
        <v>150947</v>
      </c>
      <c r="G59" s="24">
        <v>144788</v>
      </c>
      <c r="H59" s="37">
        <v>81185</v>
      </c>
      <c r="I59" s="10">
        <f t="shared" si="2"/>
        <v>82.52520940066684</v>
      </c>
      <c r="J59" s="10">
        <f t="shared" si="3"/>
        <v>53.7837784122904</v>
      </c>
      <c r="K59" s="10">
        <f t="shared" si="4"/>
        <v>56.071635770920246</v>
      </c>
      <c r="L59" s="18">
        <f t="shared" si="5"/>
        <v>129.53124002808093</v>
      </c>
    </row>
    <row r="60" spans="2:12" ht="18" customHeight="1">
      <c r="B60" s="11" t="s">
        <v>68</v>
      </c>
      <c r="C60" s="32"/>
      <c r="D60" s="37"/>
      <c r="E60" s="22">
        <v>15795</v>
      </c>
      <c r="F60" s="22">
        <v>18162</v>
      </c>
      <c r="G60" s="30">
        <v>17299</v>
      </c>
      <c r="H60" s="37">
        <v>16229</v>
      </c>
      <c r="I60" s="10">
        <f t="shared" si="2"/>
        <v>102.7477049699272</v>
      </c>
      <c r="J60" s="10">
        <f t="shared" si="3"/>
        <v>89.35689901993172</v>
      </c>
      <c r="K60" s="10">
        <f t="shared" si="4"/>
        <v>93.81467136828718</v>
      </c>
      <c r="L60" s="18"/>
    </row>
    <row r="61" spans="2:12" ht="29.25" customHeight="1">
      <c r="B61" s="11" t="s">
        <v>45</v>
      </c>
      <c r="C61" s="32">
        <v>11878</v>
      </c>
      <c r="D61" s="37">
        <v>7603</v>
      </c>
      <c r="E61" s="22">
        <v>12150</v>
      </c>
      <c r="F61" s="22">
        <v>12114</v>
      </c>
      <c r="G61" s="30">
        <v>10411</v>
      </c>
      <c r="H61" s="37">
        <v>9113</v>
      </c>
      <c r="I61" s="10">
        <f t="shared" si="2"/>
        <v>75.00411522633745</v>
      </c>
      <c r="J61" s="10">
        <f t="shared" si="3"/>
        <v>75.22701007099224</v>
      </c>
      <c r="K61" s="10">
        <f t="shared" si="4"/>
        <v>87.53241763519355</v>
      </c>
      <c r="L61" s="18">
        <f t="shared" si="5"/>
        <v>119.86058134946731</v>
      </c>
    </row>
    <row r="62" spans="2:12" ht="26.25" customHeight="1">
      <c r="B62" s="8" t="s">
        <v>48</v>
      </c>
      <c r="C62" s="25">
        <f aca="true" t="shared" si="14" ref="C62:H62">C63</f>
        <v>1000</v>
      </c>
      <c r="D62" s="36">
        <f t="shared" si="14"/>
        <v>750</v>
      </c>
      <c r="E62" s="19">
        <f t="shared" si="14"/>
        <v>1000</v>
      </c>
      <c r="F62" s="19">
        <f t="shared" si="14"/>
        <v>1000</v>
      </c>
      <c r="G62" s="19">
        <f t="shared" si="14"/>
        <v>750</v>
      </c>
      <c r="H62" s="36">
        <f t="shared" si="14"/>
        <v>750</v>
      </c>
      <c r="I62" s="10">
        <f t="shared" si="2"/>
        <v>75</v>
      </c>
      <c r="J62" s="10">
        <f t="shared" si="3"/>
        <v>75</v>
      </c>
      <c r="K62" s="10">
        <f t="shared" si="4"/>
        <v>100</v>
      </c>
      <c r="L62" s="18">
        <f t="shared" si="5"/>
        <v>100</v>
      </c>
    </row>
    <row r="63" spans="2:12" ht="26.25" customHeight="1" thickBot="1">
      <c r="B63" s="46" t="s">
        <v>47</v>
      </c>
      <c r="C63" s="47">
        <v>1000</v>
      </c>
      <c r="D63" s="48">
        <v>750</v>
      </c>
      <c r="E63" s="49">
        <v>1000</v>
      </c>
      <c r="F63" s="49">
        <v>1000</v>
      </c>
      <c r="G63" s="50">
        <v>750</v>
      </c>
      <c r="H63" s="48">
        <v>750</v>
      </c>
      <c r="I63" s="51">
        <f t="shared" si="2"/>
        <v>75</v>
      </c>
      <c r="J63" s="51">
        <f t="shared" si="3"/>
        <v>75</v>
      </c>
      <c r="K63" s="51">
        <f t="shared" si="4"/>
        <v>100</v>
      </c>
      <c r="L63" s="52">
        <f t="shared" si="5"/>
        <v>100</v>
      </c>
    </row>
    <row r="64" spans="2:7" ht="12.75" customHeight="1">
      <c r="B64" s="64" t="s">
        <v>62</v>
      </c>
      <c r="C64" s="65"/>
      <c r="D64" s="65"/>
      <c r="E64" s="65"/>
      <c r="F64" s="65"/>
      <c r="G64" s="65"/>
    </row>
    <row r="65" spans="2:7" ht="12.75" customHeight="1">
      <c r="B65" s="66"/>
      <c r="C65" s="66"/>
      <c r="D65" s="66"/>
      <c r="E65" s="66"/>
      <c r="F65" s="66"/>
      <c r="G65" s="66"/>
    </row>
    <row r="66" spans="2:7" ht="12.75" customHeight="1">
      <c r="B66" s="66"/>
      <c r="C66" s="66"/>
      <c r="D66" s="66"/>
      <c r="E66" s="66"/>
      <c r="F66" s="66"/>
      <c r="G66" s="66"/>
    </row>
    <row r="67" spans="2:7" ht="12.75">
      <c r="B67" s="66"/>
      <c r="C67" s="66"/>
      <c r="D67" s="66"/>
      <c r="E67" s="66"/>
      <c r="F67" s="66"/>
      <c r="G67" s="66"/>
    </row>
    <row r="68" spans="2:7" ht="12.75">
      <c r="B68" s="66"/>
      <c r="C68" s="66"/>
      <c r="D68" s="66"/>
      <c r="E68" s="66"/>
      <c r="F68" s="66"/>
      <c r="G68" s="66"/>
    </row>
    <row r="69" spans="2:12" ht="30" customHeight="1">
      <c r="B69" s="66"/>
      <c r="C69" s="66"/>
      <c r="D69" s="66"/>
      <c r="E69" s="66"/>
      <c r="F69" s="66"/>
      <c r="G69" s="66"/>
      <c r="I69" s="75" t="s">
        <v>63</v>
      </c>
      <c r="J69" s="75"/>
      <c r="K69" s="76"/>
      <c r="L69" s="76"/>
    </row>
    <row r="70" spans="2:7" ht="12.75">
      <c r="B70" s="66"/>
      <c r="C70" s="66"/>
      <c r="D70" s="66"/>
      <c r="E70" s="66"/>
      <c r="F70" s="66"/>
      <c r="G70" s="66"/>
    </row>
  </sheetData>
  <mergeCells count="9">
    <mergeCell ref="B2:L3"/>
    <mergeCell ref="B64:G70"/>
    <mergeCell ref="H5:H6"/>
    <mergeCell ref="I5:K5"/>
    <mergeCell ref="L5:L6"/>
    <mergeCell ref="B5:B6"/>
    <mergeCell ref="C5:D5"/>
    <mergeCell ref="E5:G5"/>
    <mergeCell ref="I69:L69"/>
  </mergeCells>
  <printOptions/>
  <pageMargins left="0" right="0" top="0.1968503937007874" bottom="0.3937007874015748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glavdohod</dc:creator>
  <cp:keywords/>
  <dc:description/>
  <cp:lastModifiedBy>budget1</cp:lastModifiedBy>
  <cp:lastPrinted>2022-07-05T06:17:52Z</cp:lastPrinted>
  <dcterms:created xsi:type="dcterms:W3CDTF">2012-02-03T13:18:07Z</dcterms:created>
  <dcterms:modified xsi:type="dcterms:W3CDTF">2022-10-03T11:25:55Z</dcterms:modified>
  <cp:category/>
  <cp:version/>
  <cp:contentType/>
  <cp:contentStatus/>
</cp:coreProperties>
</file>