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<sst xmlns="http://schemas.openxmlformats.org/spreadsheetml/2006/main" count="50" uniqueCount="49">
  <si>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                              </t>
  </si>
  <si>
    <t>Доходы  ВСЕГО</t>
  </si>
  <si>
    <t>Налог на доходы физических  лиц</t>
  </si>
  <si>
    <t>Единый с/х налог</t>
  </si>
  <si>
    <t>Земельный налог</t>
  </si>
  <si>
    <t>Налог на имущество</t>
  </si>
  <si>
    <t>Госпошлина</t>
  </si>
  <si>
    <t>Прочие налоговые доходы</t>
  </si>
  <si>
    <t>Арендная плата за земли</t>
  </si>
  <si>
    <t>Реализация имущества</t>
  </si>
  <si>
    <t>Административные штрафы</t>
  </si>
  <si>
    <t>Плата за негативное воздействие на окружающую среду</t>
  </si>
  <si>
    <t>Отчисление части прибыли МУП</t>
  </si>
  <si>
    <t>Прочие неналоговые доходы</t>
  </si>
  <si>
    <t>Продажа земли</t>
  </si>
  <si>
    <t>дотация</t>
  </si>
  <si>
    <t>субвенции</t>
  </si>
  <si>
    <t>субсидии</t>
  </si>
  <si>
    <t>межбюджетные трансферты</t>
  </si>
  <si>
    <t>Прочие безвозмездные поступления</t>
  </si>
  <si>
    <t>тыс.рублей</t>
  </si>
  <si>
    <t>год</t>
  </si>
  <si>
    <t>план</t>
  </si>
  <si>
    <t xml:space="preserve">Отклонения </t>
  </si>
  <si>
    <t>Акцизы</t>
  </si>
  <si>
    <t>Платные услуги</t>
  </si>
  <si>
    <t>Налоговые доходы</t>
  </si>
  <si>
    <t>Неналоговые доходы</t>
  </si>
  <si>
    <t>Возврат субсидий субвенций пр.лет</t>
  </si>
  <si>
    <t xml:space="preserve">в том числе собственные доходы </t>
  </si>
  <si>
    <t>Плата за патент</t>
  </si>
  <si>
    <t>Доходы от компенсации затрат бюджета</t>
  </si>
  <si>
    <t>Факт за    2021 год</t>
  </si>
  <si>
    <t>2022 год</t>
  </si>
  <si>
    <t>% выполнение плана 2022 года</t>
  </si>
  <si>
    <t>УСН</t>
  </si>
  <si>
    <t>ЕНВД</t>
  </si>
  <si>
    <r>
      <t xml:space="preserve">год     </t>
    </r>
    <r>
      <rPr>
        <i/>
        <sz val="8"/>
        <rFont val="Times New Roman"/>
        <family val="1"/>
      </rPr>
      <t xml:space="preserve">                      (с учетом уточнений)</t>
    </r>
  </si>
  <si>
    <t>Заместитель главы администрации района по финансам и экономике - начальник  управления финансов и бюджетной политики</t>
  </si>
  <si>
    <t>О.А.Шатило</t>
  </si>
  <si>
    <t xml:space="preserve"> Безвозмездные поступления обл.бюджет  </t>
  </si>
  <si>
    <t>Доходы от сдачи в аренду имущества</t>
  </si>
  <si>
    <t xml:space="preserve">Справка об исполнении доходной части  консолидированного бюджета  Ракитянского района  за  2022 - 2021 г.г. </t>
  </si>
  <si>
    <r>
      <t>год</t>
    </r>
    <r>
      <rPr>
        <b/>
        <i/>
        <sz val="8"/>
        <rFont val="Times New Roman"/>
        <family val="1"/>
      </rPr>
      <t xml:space="preserve"> (с учетом уточнений)</t>
    </r>
  </si>
  <si>
    <t>факта  2022 г. от плана (утв) 2022 г.</t>
  </si>
  <si>
    <t>факта  2022 г. от плана (с учетом уточн.) 2022 г.</t>
  </si>
  <si>
    <t>факта  2022 г. от факта 2021 г.</t>
  </si>
  <si>
    <t>Темп роста факта  2022 года к факту  2021 года</t>
  </si>
  <si>
    <t>факт за 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</si>
</sst>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(* #,##0.00_);_(* \(#,##0.00\);_(* &quot;-&quot;??_);_(@_)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color indexed="48"/>
      <name val="Times New Roman"/>
      <family val="1"/>
    </font>
    <font>
      <i/>
      <sz val="9"/>
      <color indexed="12"/>
      <name val="Times New Roman"/>
      <family val="1"/>
    </font>
    <font>
      <b/>
      <sz val="10"/>
      <name val="Bodoni MT"/>
      <family val="1"/>
    </font>
    <font>
      <b/>
      <sz val="12"/>
      <name val="Bodoni MT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i/>
      <sz val="8"/>
      <name val="Times New Roman"/>
      <family val="1"/>
    </font>
    <font>
      <i/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24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4" fillId="0" borderId="10" xfId="0" applyFont="1" applyBorder="1" applyAlignment="1">
      <alignment textRotation="90" wrapText="1"/>
    </xf>
    <xf numFmtId="0" fontId="7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5" fillId="4" borderId="10" xfId="0" applyFont="1" applyFill="1" applyBorder="1" applyAlignment="1">
      <alignment/>
    </xf>
    <xf numFmtId="1" fontId="36" fillId="4" borderId="10" xfId="0" applyNumberFormat="1" applyFont="1" applyFill="1" applyBorder="1" applyAlignment="1">
      <alignment horizontal="center" vertical="center" wrapText="1"/>
    </xf>
    <xf numFmtId="172" fontId="36" fillId="4" borderId="10" xfId="0" applyNumberFormat="1" applyFont="1" applyFill="1" applyBorder="1" applyAlignment="1">
      <alignment horizontal="center" vertical="center" wrapText="1"/>
    </xf>
    <xf numFmtId="172" fontId="35" fillId="4" borderId="10" xfId="0" applyNumberFormat="1" applyFont="1" applyFill="1" applyBorder="1" applyAlignment="1">
      <alignment horizontal="center" vertical="center" wrapText="1"/>
    </xf>
    <xf numFmtId="1" fontId="35" fillId="4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Fill="1" applyBorder="1" applyAlignment="1">
      <alignment horizontal="center" vertical="center" wrapText="1"/>
    </xf>
    <xf numFmtId="172" fontId="11" fillId="4" borderId="10" xfId="0" applyNumberFormat="1" applyFont="1" applyFill="1" applyBorder="1" applyAlignment="1">
      <alignment horizontal="center" vertical="center" wrapText="1"/>
    </xf>
    <xf numFmtId="172" fontId="11" fillId="24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38" fillId="24" borderId="10" xfId="0" applyNumberFormat="1" applyFont="1" applyFill="1" applyBorder="1" applyAlignment="1">
      <alignment horizontal="center" vertical="center" wrapText="1"/>
    </xf>
    <xf numFmtId="1" fontId="38" fillId="24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11" fillId="4" borderId="14" xfId="0" applyFont="1" applyFill="1" applyBorder="1" applyAlignment="1">
      <alignment horizontal="center" textRotation="90" wrapText="1"/>
    </xf>
    <xf numFmtId="0" fontId="11" fillId="4" borderId="16" xfId="0" applyFont="1" applyFill="1" applyBorder="1" applyAlignment="1">
      <alignment horizontal="center" textRotation="90" wrapText="1"/>
    </xf>
    <xf numFmtId="0" fontId="11" fillId="4" borderId="15" xfId="0" applyFont="1" applyFill="1" applyBorder="1" applyAlignment="1">
      <alignment horizontal="center" textRotation="90" wrapText="1"/>
    </xf>
    <xf numFmtId="0" fontId="15" fillId="0" borderId="14" xfId="0" applyFont="1" applyFill="1" applyBorder="1" applyAlignment="1">
      <alignment horizontal="center" textRotation="90" wrapText="1"/>
    </xf>
    <xf numFmtId="0" fontId="12" fillId="0" borderId="15" xfId="0" applyFont="1" applyFill="1" applyBorder="1" applyAlignment="1">
      <alignment horizontal="center" textRotation="90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3" fillId="0" borderId="10" xfId="0" applyFont="1" applyBorder="1" applyAlignment="1">
      <alignment horizontal="center" textRotation="90" wrapText="1"/>
    </xf>
    <xf numFmtId="0" fontId="14" fillId="4" borderId="18" xfId="0" applyFont="1" applyFill="1" applyBorder="1" applyAlignment="1">
      <alignment horizontal="center" wrapText="1"/>
    </xf>
    <xf numFmtId="0" fontId="14" fillId="4" borderId="19" xfId="0" applyFont="1" applyFill="1" applyBorder="1" applyAlignment="1">
      <alignment horizontal="center" wrapText="1"/>
    </xf>
    <xf numFmtId="0" fontId="14" fillId="4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textRotation="90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PageLayoutView="0" workbookViewId="0" topLeftCell="A7">
      <selection activeCell="B12" sqref="B12"/>
    </sheetView>
  </sheetViews>
  <sheetFormatPr defaultColWidth="9.00390625" defaultRowHeight="12.75"/>
  <cols>
    <col min="1" max="1" width="1.12109375" style="1" customWidth="1"/>
    <col min="2" max="2" width="14.625" style="1" customWidth="1"/>
    <col min="3" max="3" width="8.00390625" style="1" customWidth="1"/>
    <col min="4" max="4" width="8.375" style="1" customWidth="1"/>
    <col min="5" max="5" width="9.625" style="1" customWidth="1"/>
    <col min="6" max="6" width="7.00390625" style="1" customWidth="1"/>
    <col min="7" max="7" width="7.75390625" style="1" customWidth="1"/>
    <col min="8" max="8" width="6.625" style="1" customWidth="1"/>
    <col min="9" max="10" width="7.75390625" style="1" customWidth="1"/>
    <col min="11" max="11" width="8.375" style="1" customWidth="1"/>
    <col min="12" max="12" width="7.125" style="1" customWidth="1"/>
    <col min="13" max="16384" width="9.125" style="1" customWidth="1"/>
  </cols>
  <sheetData>
    <row r="1" spans="2:12" ht="30.75" customHeight="1" thickBot="1">
      <c r="B1" s="45" t="s">
        <v>42</v>
      </c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7:12" ht="11.25" customHeight="1">
      <c r="G2" s="31" t="s">
        <v>20</v>
      </c>
      <c r="H2" s="31"/>
      <c r="I2" s="31"/>
      <c r="J2" s="31"/>
      <c r="K2" s="31"/>
      <c r="L2" s="31"/>
    </row>
    <row r="3" spans="2:12" ht="21" customHeight="1">
      <c r="B3" s="48" t="s">
        <v>0</v>
      </c>
      <c r="C3" s="52" t="s">
        <v>32</v>
      </c>
      <c r="D3" s="49" t="s">
        <v>33</v>
      </c>
      <c r="E3" s="50"/>
      <c r="F3" s="50"/>
      <c r="G3" s="32" t="s">
        <v>34</v>
      </c>
      <c r="H3" s="33"/>
      <c r="I3" s="41" t="s">
        <v>23</v>
      </c>
      <c r="J3" s="42"/>
      <c r="K3" s="43"/>
      <c r="L3" s="36" t="s">
        <v>47</v>
      </c>
    </row>
    <row r="4" spans="2:12" ht="21.75" customHeight="1">
      <c r="B4" s="48"/>
      <c r="C4" s="53"/>
      <c r="D4" s="49" t="s">
        <v>22</v>
      </c>
      <c r="E4" s="50"/>
      <c r="F4" s="51" t="s">
        <v>48</v>
      </c>
      <c r="G4" s="34" t="s">
        <v>21</v>
      </c>
      <c r="H4" s="39" t="s">
        <v>43</v>
      </c>
      <c r="I4" s="44" t="s">
        <v>44</v>
      </c>
      <c r="J4" s="44" t="s">
        <v>45</v>
      </c>
      <c r="K4" s="44" t="s">
        <v>46</v>
      </c>
      <c r="L4" s="37"/>
    </row>
    <row r="5" spans="2:12" ht="37.5" customHeight="1">
      <c r="B5" s="48"/>
      <c r="C5" s="54"/>
      <c r="D5" s="4" t="s">
        <v>21</v>
      </c>
      <c r="E5" s="4" t="s">
        <v>37</v>
      </c>
      <c r="F5" s="51"/>
      <c r="G5" s="35"/>
      <c r="H5" s="40"/>
      <c r="I5" s="44"/>
      <c r="J5" s="44"/>
      <c r="K5" s="44"/>
      <c r="L5" s="38"/>
    </row>
    <row r="6" spans="2:12" ht="21.75" customHeight="1">
      <c r="B6" s="9" t="s">
        <v>1</v>
      </c>
      <c r="C6" s="10">
        <f>SUM(C7+C30+C35)</f>
        <v>1965277.3</v>
      </c>
      <c r="D6" s="10">
        <f>SUM(D7+D30+D35)</f>
        <v>2064749</v>
      </c>
      <c r="E6" s="11">
        <f>SUM(E7+E30+E35)</f>
        <v>2293823.6999999997</v>
      </c>
      <c r="F6" s="10">
        <f>SUM(F7+F30+F35)</f>
        <v>2339359.5</v>
      </c>
      <c r="G6" s="23">
        <f>SUM(F6/D6*100)</f>
        <v>113.29994590141466</v>
      </c>
      <c r="H6" s="23">
        <f>SUM(F6/E6*100)</f>
        <v>101.98514820472037</v>
      </c>
      <c r="I6" s="13">
        <f>SUM(F6-D6)</f>
        <v>274610.5</v>
      </c>
      <c r="J6" s="13">
        <f>SUM(F6-E6)</f>
        <v>45535.80000000028</v>
      </c>
      <c r="K6" s="13">
        <f>SUM(F6-C6)</f>
        <v>374082.19999999995</v>
      </c>
      <c r="L6" s="23">
        <f>SUM(F6/C6*100)</f>
        <v>119.0345759349075</v>
      </c>
    </row>
    <row r="7" spans="2:12" ht="22.5" customHeight="1">
      <c r="B7" s="2" t="s">
        <v>29</v>
      </c>
      <c r="C7" s="14">
        <f>SUM(C8+C19)</f>
        <v>709056</v>
      </c>
      <c r="D7" s="14">
        <f>SUM(D8+D19)</f>
        <v>515031</v>
      </c>
      <c r="E7" s="22">
        <f>SUM(E8+E19)</f>
        <v>674192.2999999999</v>
      </c>
      <c r="F7" s="14">
        <f>SUM(F8+F19)</f>
        <v>738790</v>
      </c>
      <c r="G7" s="24">
        <f>SUM(F7/D7*100)</f>
        <v>143.44573433443813</v>
      </c>
      <c r="H7" s="25">
        <f aca="true" t="shared" si="0" ref="H7:H35">SUM(F7/E7*100)</f>
        <v>109.58149477530374</v>
      </c>
      <c r="I7" s="28">
        <f aca="true" t="shared" si="1" ref="I7:I36">SUM(F7-D7)</f>
        <v>223759</v>
      </c>
      <c r="J7" s="28">
        <f aca="true" t="shared" si="2" ref="J7:J36">SUM(F7-E7)</f>
        <v>64597.70000000007</v>
      </c>
      <c r="K7" s="28">
        <f aca="true" t="shared" si="3" ref="K7:K36">SUM(F7-C7)</f>
        <v>29734</v>
      </c>
      <c r="L7" s="25">
        <f aca="true" t="shared" si="4" ref="L7:L36">SUM(F7/C7*100)</f>
        <v>104.19346285765863</v>
      </c>
    </row>
    <row r="8" spans="2:12" ht="23.25" customHeight="1">
      <c r="B8" s="5" t="s">
        <v>26</v>
      </c>
      <c r="C8" s="10">
        <f>SUM(C9:C18)</f>
        <v>674854</v>
      </c>
      <c r="D8" s="10">
        <f>SUM(D9:D18)</f>
        <v>491586</v>
      </c>
      <c r="E8" s="11">
        <f>SUM(E9:E18)</f>
        <v>648491.2999999999</v>
      </c>
      <c r="F8" s="10">
        <f>SUM(F9:F18)</f>
        <v>705379</v>
      </c>
      <c r="G8" s="23">
        <f>SUM(F8/D8*100)</f>
        <v>143.49045741742034</v>
      </c>
      <c r="H8" s="23">
        <f t="shared" si="0"/>
        <v>108.77231506421137</v>
      </c>
      <c r="I8" s="13">
        <f t="shared" si="1"/>
        <v>213793</v>
      </c>
      <c r="J8" s="13">
        <f t="shared" si="2"/>
        <v>56887.70000000007</v>
      </c>
      <c r="K8" s="13">
        <f t="shared" si="3"/>
        <v>30525</v>
      </c>
      <c r="L8" s="23">
        <f t="shared" si="4"/>
        <v>104.52320057375373</v>
      </c>
    </row>
    <row r="9" spans="2:12" ht="27" customHeight="1">
      <c r="B9" s="15" t="s">
        <v>2</v>
      </c>
      <c r="C9" s="16">
        <v>557216</v>
      </c>
      <c r="D9" s="16">
        <v>368456</v>
      </c>
      <c r="E9" s="16">
        <v>533824.2</v>
      </c>
      <c r="F9" s="13">
        <v>584156</v>
      </c>
      <c r="G9" s="26">
        <f>SUM(F9/D9*100)</f>
        <v>158.54158976919902</v>
      </c>
      <c r="H9" s="25">
        <f t="shared" si="0"/>
        <v>109.42853471236411</v>
      </c>
      <c r="I9" s="28">
        <f t="shared" si="1"/>
        <v>215700</v>
      </c>
      <c r="J9" s="28">
        <f t="shared" si="2"/>
        <v>50331.80000000005</v>
      </c>
      <c r="K9" s="28">
        <f t="shared" si="3"/>
        <v>26940</v>
      </c>
      <c r="L9" s="25">
        <f t="shared" si="4"/>
        <v>104.83474989950037</v>
      </c>
    </row>
    <row r="10" spans="2:12" ht="15.75" customHeight="1">
      <c r="B10" s="15" t="s">
        <v>24</v>
      </c>
      <c r="C10" s="16">
        <v>17636</v>
      </c>
      <c r="D10" s="16">
        <v>18002</v>
      </c>
      <c r="E10" s="16">
        <v>18002</v>
      </c>
      <c r="F10" s="13">
        <v>20770</v>
      </c>
      <c r="G10" s="26">
        <f>SUM(F10/D10*100)</f>
        <v>115.3760693256305</v>
      </c>
      <c r="H10" s="25">
        <f t="shared" si="0"/>
        <v>115.3760693256305</v>
      </c>
      <c r="I10" s="28">
        <f t="shared" si="1"/>
        <v>2768</v>
      </c>
      <c r="J10" s="28">
        <f t="shared" si="2"/>
        <v>2768</v>
      </c>
      <c r="K10" s="28">
        <f t="shared" si="3"/>
        <v>3134</v>
      </c>
      <c r="L10" s="25">
        <f t="shared" si="4"/>
        <v>117.77046949421637</v>
      </c>
    </row>
    <row r="11" spans="2:12" ht="15.75" customHeight="1">
      <c r="B11" s="15" t="s">
        <v>36</v>
      </c>
      <c r="C11" s="16">
        <v>4370</v>
      </c>
      <c r="D11" s="16">
        <v>0</v>
      </c>
      <c r="E11" s="16"/>
      <c r="F11" s="13">
        <v>-248</v>
      </c>
      <c r="G11" s="26">
        <v>0</v>
      </c>
      <c r="H11" s="25">
        <v>0</v>
      </c>
      <c r="I11" s="28">
        <f t="shared" si="1"/>
        <v>-248</v>
      </c>
      <c r="J11" s="28">
        <f t="shared" si="2"/>
        <v>-248</v>
      </c>
      <c r="K11" s="28">
        <f t="shared" si="3"/>
        <v>-4618</v>
      </c>
      <c r="L11" s="25">
        <f t="shared" si="4"/>
        <v>-5.675057208237987</v>
      </c>
    </row>
    <row r="12" spans="2:12" ht="14.25" customHeight="1">
      <c r="B12" s="17" t="s">
        <v>35</v>
      </c>
      <c r="C12" s="16">
        <v>0</v>
      </c>
      <c r="D12" s="16">
        <v>6698</v>
      </c>
      <c r="E12" s="16">
        <v>7538</v>
      </c>
      <c r="F12" s="13">
        <v>9899</v>
      </c>
      <c r="G12" s="26">
        <f aca="true" t="shared" si="5" ref="G12:G17">SUM(F12/D12*100)</f>
        <v>147.79038518960883</v>
      </c>
      <c r="H12" s="25">
        <f t="shared" si="0"/>
        <v>131.32130538604406</v>
      </c>
      <c r="I12" s="28">
        <f t="shared" si="1"/>
        <v>3201</v>
      </c>
      <c r="J12" s="28">
        <f t="shared" si="2"/>
        <v>2361</v>
      </c>
      <c r="K12" s="28">
        <f t="shared" si="3"/>
        <v>9899</v>
      </c>
      <c r="L12" s="25">
        <v>0</v>
      </c>
    </row>
    <row r="13" spans="2:12" ht="12.75">
      <c r="B13" s="18" t="s">
        <v>3</v>
      </c>
      <c r="C13" s="16">
        <v>16860</v>
      </c>
      <c r="D13" s="16">
        <v>13105</v>
      </c>
      <c r="E13" s="16">
        <v>9302</v>
      </c>
      <c r="F13" s="13">
        <v>8251</v>
      </c>
      <c r="G13" s="26">
        <f t="shared" si="5"/>
        <v>62.960702022128956</v>
      </c>
      <c r="H13" s="25">
        <f t="shared" si="0"/>
        <v>88.70135454740917</v>
      </c>
      <c r="I13" s="28">
        <f t="shared" si="1"/>
        <v>-4854</v>
      </c>
      <c r="J13" s="28">
        <f t="shared" si="2"/>
        <v>-1051</v>
      </c>
      <c r="K13" s="28">
        <f t="shared" si="3"/>
        <v>-8609</v>
      </c>
      <c r="L13" s="25">
        <f t="shared" si="4"/>
        <v>48.93831553973902</v>
      </c>
    </row>
    <row r="14" spans="2:12" ht="12.75">
      <c r="B14" s="18" t="s">
        <v>30</v>
      </c>
      <c r="C14" s="16">
        <v>11498</v>
      </c>
      <c r="D14" s="16">
        <v>12327</v>
      </c>
      <c r="E14" s="16">
        <v>8617</v>
      </c>
      <c r="F14" s="13">
        <v>12596</v>
      </c>
      <c r="G14" s="26">
        <f t="shared" si="5"/>
        <v>102.18220167112841</v>
      </c>
      <c r="H14" s="25">
        <f t="shared" si="0"/>
        <v>146.17616339793432</v>
      </c>
      <c r="I14" s="28">
        <f t="shared" si="1"/>
        <v>269</v>
      </c>
      <c r="J14" s="28">
        <f t="shared" si="2"/>
        <v>3979</v>
      </c>
      <c r="K14" s="28">
        <f t="shared" si="3"/>
        <v>1098</v>
      </c>
      <c r="L14" s="25">
        <f t="shared" si="4"/>
        <v>109.54948686728127</v>
      </c>
    </row>
    <row r="15" spans="2:12" ht="12.75">
      <c r="B15" s="18" t="s">
        <v>4</v>
      </c>
      <c r="C15" s="16">
        <v>43239</v>
      </c>
      <c r="D15" s="16">
        <v>46800</v>
      </c>
      <c r="E15" s="16">
        <v>45197.1</v>
      </c>
      <c r="F15" s="13">
        <v>44182</v>
      </c>
      <c r="G15" s="26">
        <f t="shared" si="5"/>
        <v>94.40598290598291</v>
      </c>
      <c r="H15" s="25">
        <f t="shared" si="0"/>
        <v>97.75405944186684</v>
      </c>
      <c r="I15" s="28">
        <f t="shared" si="1"/>
        <v>-2618</v>
      </c>
      <c r="J15" s="28">
        <f t="shared" si="2"/>
        <v>-1015.0999999999985</v>
      </c>
      <c r="K15" s="28">
        <f t="shared" si="3"/>
        <v>943</v>
      </c>
      <c r="L15" s="25">
        <f t="shared" si="4"/>
        <v>102.18090150095978</v>
      </c>
    </row>
    <row r="16" spans="2:12" ht="12.75">
      <c r="B16" s="18" t="s">
        <v>5</v>
      </c>
      <c r="C16" s="16">
        <v>20509</v>
      </c>
      <c r="D16" s="16">
        <v>22530</v>
      </c>
      <c r="E16" s="16">
        <v>22343</v>
      </c>
      <c r="F16" s="13">
        <v>21880</v>
      </c>
      <c r="G16" s="26">
        <f t="shared" si="5"/>
        <v>97.11495783399911</v>
      </c>
      <c r="H16" s="25">
        <f t="shared" si="0"/>
        <v>97.92776261021349</v>
      </c>
      <c r="I16" s="28">
        <f t="shared" si="1"/>
        <v>-650</v>
      </c>
      <c r="J16" s="28">
        <f t="shared" si="2"/>
        <v>-463</v>
      </c>
      <c r="K16" s="28">
        <f t="shared" si="3"/>
        <v>1371</v>
      </c>
      <c r="L16" s="25">
        <f t="shared" si="4"/>
        <v>106.68487005704812</v>
      </c>
    </row>
    <row r="17" spans="2:12" ht="12.75">
      <c r="B17" s="18" t="s">
        <v>6</v>
      </c>
      <c r="C17" s="16">
        <v>3526</v>
      </c>
      <c r="D17" s="16">
        <v>3668</v>
      </c>
      <c r="E17" s="16">
        <v>3668</v>
      </c>
      <c r="F17" s="13">
        <v>3893</v>
      </c>
      <c r="G17" s="26">
        <f t="shared" si="5"/>
        <v>106.13413304252998</v>
      </c>
      <c r="H17" s="25">
        <f t="shared" si="0"/>
        <v>106.13413304252998</v>
      </c>
      <c r="I17" s="28">
        <f t="shared" si="1"/>
        <v>225</v>
      </c>
      <c r="J17" s="28">
        <f t="shared" si="2"/>
        <v>225</v>
      </c>
      <c r="K17" s="28">
        <f t="shared" si="3"/>
        <v>367</v>
      </c>
      <c r="L17" s="25">
        <f t="shared" si="4"/>
        <v>110.40839478162223</v>
      </c>
    </row>
    <row r="18" spans="2:12" ht="24" customHeight="1">
      <c r="B18" s="15" t="s">
        <v>7</v>
      </c>
      <c r="C18" s="19"/>
      <c r="D18" s="16"/>
      <c r="E18" s="16"/>
      <c r="F18" s="13"/>
      <c r="G18" s="26">
        <v>0</v>
      </c>
      <c r="H18" s="25">
        <v>0</v>
      </c>
      <c r="I18" s="28">
        <f t="shared" si="1"/>
        <v>0</v>
      </c>
      <c r="J18" s="28">
        <f t="shared" si="2"/>
        <v>0</v>
      </c>
      <c r="K18" s="28">
        <f t="shared" si="3"/>
        <v>0</v>
      </c>
      <c r="L18" s="25">
        <v>0</v>
      </c>
    </row>
    <row r="19" spans="2:12" ht="24">
      <c r="B19" s="5" t="s">
        <v>27</v>
      </c>
      <c r="C19" s="10">
        <f>SUM(C20:C29)</f>
        <v>34202</v>
      </c>
      <c r="D19" s="10">
        <f>SUM(D20:D29)</f>
        <v>23445</v>
      </c>
      <c r="E19" s="10">
        <f>SUM(E20:E29)</f>
        <v>25701</v>
      </c>
      <c r="F19" s="10">
        <f>SUM(F20:F29)</f>
        <v>33411</v>
      </c>
      <c r="G19" s="23">
        <f aca="true" t="shared" si="6" ref="G19:G24">SUM(F19/D19*100)</f>
        <v>142.50799744081894</v>
      </c>
      <c r="H19" s="23">
        <f t="shared" si="0"/>
        <v>129.99883273024395</v>
      </c>
      <c r="I19" s="13">
        <f t="shared" si="1"/>
        <v>9966</v>
      </c>
      <c r="J19" s="13">
        <f t="shared" si="2"/>
        <v>7710</v>
      </c>
      <c r="K19" s="13">
        <f t="shared" si="3"/>
        <v>-791</v>
      </c>
      <c r="L19" s="23">
        <f t="shared" si="4"/>
        <v>97.68726975030701</v>
      </c>
    </row>
    <row r="20" spans="2:12" ht="31.5" customHeight="1">
      <c r="B20" s="17" t="s">
        <v>41</v>
      </c>
      <c r="C20" s="16">
        <v>1192</v>
      </c>
      <c r="D20" s="16">
        <v>1018</v>
      </c>
      <c r="E20" s="16">
        <v>900</v>
      </c>
      <c r="F20" s="13">
        <v>814</v>
      </c>
      <c r="G20" s="26">
        <f t="shared" si="6"/>
        <v>79.96070726915521</v>
      </c>
      <c r="H20" s="25">
        <f t="shared" si="0"/>
        <v>90.44444444444444</v>
      </c>
      <c r="I20" s="28">
        <f t="shared" si="1"/>
        <v>-204</v>
      </c>
      <c r="J20" s="28">
        <f t="shared" si="2"/>
        <v>-86</v>
      </c>
      <c r="K20" s="28">
        <f t="shared" si="3"/>
        <v>-378</v>
      </c>
      <c r="L20" s="25">
        <f t="shared" si="4"/>
        <v>68.28859060402685</v>
      </c>
    </row>
    <row r="21" spans="2:12" ht="21" customHeight="1">
      <c r="B21" s="20" t="s">
        <v>8</v>
      </c>
      <c r="C21" s="16">
        <v>21677</v>
      </c>
      <c r="D21" s="16">
        <v>18200</v>
      </c>
      <c r="E21" s="16">
        <v>18485</v>
      </c>
      <c r="F21" s="13">
        <v>21559</v>
      </c>
      <c r="G21" s="26">
        <f t="shared" si="6"/>
        <v>118.45604395604397</v>
      </c>
      <c r="H21" s="25">
        <f t="shared" si="0"/>
        <v>116.62969975655938</v>
      </c>
      <c r="I21" s="28">
        <f t="shared" si="1"/>
        <v>3359</v>
      </c>
      <c r="J21" s="28">
        <f t="shared" si="2"/>
        <v>3074</v>
      </c>
      <c r="K21" s="28">
        <f t="shared" si="3"/>
        <v>-118</v>
      </c>
      <c r="L21" s="25">
        <f t="shared" si="4"/>
        <v>99.4556442312128</v>
      </c>
    </row>
    <row r="22" spans="2:12" ht="21" customHeight="1">
      <c r="B22" s="15" t="s">
        <v>9</v>
      </c>
      <c r="C22" s="16">
        <v>780</v>
      </c>
      <c r="D22" s="16">
        <v>112</v>
      </c>
      <c r="E22" s="16">
        <v>202</v>
      </c>
      <c r="F22" s="13">
        <v>2827</v>
      </c>
      <c r="G22" s="26">
        <f t="shared" si="6"/>
        <v>2524.1071428571427</v>
      </c>
      <c r="H22" s="25">
        <f t="shared" si="0"/>
        <v>1399.5049504950496</v>
      </c>
      <c r="I22" s="28">
        <f t="shared" si="1"/>
        <v>2715</v>
      </c>
      <c r="J22" s="28">
        <f t="shared" si="2"/>
        <v>2625</v>
      </c>
      <c r="K22" s="28">
        <f t="shared" si="3"/>
        <v>2047</v>
      </c>
      <c r="L22" s="25">
        <f t="shared" si="4"/>
        <v>362.43589743589746</v>
      </c>
    </row>
    <row r="23" spans="2:12" ht="24" customHeight="1">
      <c r="B23" s="15" t="s">
        <v>10</v>
      </c>
      <c r="C23" s="16">
        <v>1061</v>
      </c>
      <c r="D23" s="16">
        <v>582</v>
      </c>
      <c r="E23" s="16">
        <v>549</v>
      </c>
      <c r="F23" s="13">
        <v>859</v>
      </c>
      <c r="G23" s="26">
        <f t="shared" si="6"/>
        <v>147.59450171821305</v>
      </c>
      <c r="H23" s="25">
        <f t="shared" si="0"/>
        <v>156.46630236794172</v>
      </c>
      <c r="I23" s="28">
        <f t="shared" si="1"/>
        <v>277</v>
      </c>
      <c r="J23" s="28">
        <f t="shared" si="2"/>
        <v>310</v>
      </c>
      <c r="K23" s="28">
        <f t="shared" si="3"/>
        <v>-202</v>
      </c>
      <c r="L23" s="25">
        <f t="shared" si="4"/>
        <v>80.96135721017907</v>
      </c>
    </row>
    <row r="24" spans="2:12" ht="60">
      <c r="B24" s="17" t="s">
        <v>11</v>
      </c>
      <c r="C24" s="16">
        <v>855</v>
      </c>
      <c r="D24" s="16">
        <v>1473</v>
      </c>
      <c r="E24" s="16">
        <v>1859</v>
      </c>
      <c r="F24" s="13">
        <v>1863</v>
      </c>
      <c r="G24" s="26">
        <f t="shared" si="6"/>
        <v>126.4765784114053</v>
      </c>
      <c r="H24" s="25">
        <f t="shared" si="0"/>
        <v>100.21516944593867</v>
      </c>
      <c r="I24" s="28">
        <f t="shared" si="1"/>
        <v>390</v>
      </c>
      <c r="J24" s="28">
        <f t="shared" si="2"/>
        <v>4</v>
      </c>
      <c r="K24" s="28">
        <f t="shared" si="3"/>
        <v>1008</v>
      </c>
      <c r="L24" s="25">
        <f t="shared" si="4"/>
        <v>217.89473684210526</v>
      </c>
    </row>
    <row r="25" spans="2:12" ht="24" customHeight="1">
      <c r="B25" s="17" t="s">
        <v>12</v>
      </c>
      <c r="C25" s="16">
        <v>0</v>
      </c>
      <c r="D25" s="16">
        <v>0</v>
      </c>
      <c r="E25" s="16">
        <v>18</v>
      </c>
      <c r="F25" s="13">
        <v>18</v>
      </c>
      <c r="G25" s="26">
        <v>0</v>
      </c>
      <c r="H25" s="25">
        <f t="shared" si="0"/>
        <v>100</v>
      </c>
      <c r="I25" s="28">
        <f t="shared" si="1"/>
        <v>18</v>
      </c>
      <c r="J25" s="28">
        <f t="shared" si="2"/>
        <v>0</v>
      </c>
      <c r="K25" s="28">
        <f t="shared" si="3"/>
        <v>18</v>
      </c>
      <c r="L25" s="25">
        <v>0</v>
      </c>
    </row>
    <row r="26" spans="2:12" ht="21" customHeight="1">
      <c r="B26" s="15" t="s">
        <v>13</v>
      </c>
      <c r="C26" s="16">
        <v>167</v>
      </c>
      <c r="D26" s="16">
        <v>248</v>
      </c>
      <c r="E26" s="16">
        <v>97</v>
      </c>
      <c r="F26" s="13">
        <v>130</v>
      </c>
      <c r="G26" s="26">
        <f>SUM(F26/D26*100)</f>
        <v>52.41935483870967</v>
      </c>
      <c r="H26" s="25">
        <f t="shared" si="0"/>
        <v>134.020618556701</v>
      </c>
      <c r="I26" s="28">
        <f t="shared" si="1"/>
        <v>-118</v>
      </c>
      <c r="J26" s="28">
        <f t="shared" si="2"/>
        <v>33</v>
      </c>
      <c r="K26" s="28">
        <f t="shared" si="3"/>
        <v>-37</v>
      </c>
      <c r="L26" s="25">
        <f t="shared" si="4"/>
        <v>77.84431137724552</v>
      </c>
    </row>
    <row r="27" spans="2:12" ht="12.75">
      <c r="B27" s="15" t="s">
        <v>14</v>
      </c>
      <c r="C27" s="16">
        <v>6035</v>
      </c>
      <c r="D27" s="16">
        <v>678</v>
      </c>
      <c r="E27" s="16">
        <v>1761</v>
      </c>
      <c r="F27" s="13">
        <v>3304</v>
      </c>
      <c r="G27" s="26">
        <f>SUM(F27/D27*100)</f>
        <v>487.31563421828906</v>
      </c>
      <c r="H27" s="25">
        <f t="shared" si="0"/>
        <v>187.62067007382169</v>
      </c>
      <c r="I27" s="28">
        <f t="shared" si="1"/>
        <v>2626</v>
      </c>
      <c r="J27" s="28">
        <f t="shared" si="2"/>
        <v>1543</v>
      </c>
      <c r="K27" s="28">
        <f t="shared" si="3"/>
        <v>-2731</v>
      </c>
      <c r="L27" s="25">
        <f t="shared" si="4"/>
        <v>54.74730737365368</v>
      </c>
    </row>
    <row r="28" spans="2:12" ht="36">
      <c r="B28" s="15" t="s">
        <v>31</v>
      </c>
      <c r="C28" s="16">
        <v>1291</v>
      </c>
      <c r="D28" s="16">
        <v>0</v>
      </c>
      <c r="E28" s="16">
        <v>680</v>
      </c>
      <c r="F28" s="13">
        <v>800</v>
      </c>
      <c r="G28" s="26">
        <v>0</v>
      </c>
      <c r="H28" s="25">
        <f t="shared" si="0"/>
        <v>117.64705882352942</v>
      </c>
      <c r="I28" s="28">
        <f t="shared" si="1"/>
        <v>800</v>
      </c>
      <c r="J28" s="28">
        <f t="shared" si="2"/>
        <v>120</v>
      </c>
      <c r="K28" s="28">
        <f t="shared" si="3"/>
        <v>-491</v>
      </c>
      <c r="L28" s="25">
        <f t="shared" si="4"/>
        <v>61.96746707978311</v>
      </c>
    </row>
    <row r="29" spans="2:12" ht="16.5" customHeight="1">
      <c r="B29" s="15" t="s">
        <v>25</v>
      </c>
      <c r="C29" s="16">
        <v>1144</v>
      </c>
      <c r="D29" s="16">
        <v>1134</v>
      </c>
      <c r="E29" s="16">
        <v>1150</v>
      </c>
      <c r="F29" s="13">
        <v>1237</v>
      </c>
      <c r="G29" s="26">
        <f>SUM(F29/D29*100)</f>
        <v>109.08289241622575</v>
      </c>
      <c r="H29" s="25">
        <f t="shared" si="0"/>
        <v>107.56521739130436</v>
      </c>
      <c r="I29" s="28">
        <f t="shared" si="1"/>
        <v>103</v>
      </c>
      <c r="J29" s="28">
        <f t="shared" si="2"/>
        <v>87</v>
      </c>
      <c r="K29" s="28">
        <f t="shared" si="3"/>
        <v>93</v>
      </c>
      <c r="L29" s="25">
        <f t="shared" si="4"/>
        <v>108.12937062937063</v>
      </c>
    </row>
    <row r="30" spans="2:12" ht="36.75" customHeight="1">
      <c r="B30" s="6" t="s">
        <v>40</v>
      </c>
      <c r="C30" s="10">
        <f>SUM(C31+C32+C33+C34+C36)</f>
        <v>1256221.3</v>
      </c>
      <c r="D30" s="10">
        <f>SUM(D31+D32+D33+D34+D36)</f>
        <v>1549718</v>
      </c>
      <c r="E30" s="11">
        <f>SUM(E31+E32+E33+E34+E36)</f>
        <v>1619283.0999999999</v>
      </c>
      <c r="F30" s="10">
        <f>SUM(F31+F32+F33+F34+F36)</f>
        <v>1600221.2</v>
      </c>
      <c r="G30" s="23">
        <f>SUM(F30/D30*100)</f>
        <v>103.25886387071712</v>
      </c>
      <c r="H30" s="23">
        <f t="shared" si="0"/>
        <v>98.822818567056</v>
      </c>
      <c r="I30" s="13">
        <f t="shared" si="1"/>
        <v>50503.19999999995</v>
      </c>
      <c r="J30" s="13">
        <f t="shared" si="2"/>
        <v>-19061.899999999907</v>
      </c>
      <c r="K30" s="13">
        <f t="shared" si="3"/>
        <v>343999.8999999999</v>
      </c>
      <c r="L30" s="23">
        <f t="shared" si="4"/>
        <v>127.38370221870939</v>
      </c>
    </row>
    <row r="31" spans="2:12" ht="16.5" customHeight="1">
      <c r="B31" s="20" t="s">
        <v>15</v>
      </c>
      <c r="C31" s="19">
        <v>291324.3</v>
      </c>
      <c r="D31" s="21">
        <v>317335.4</v>
      </c>
      <c r="E31" s="21">
        <v>317335.4</v>
      </c>
      <c r="F31" s="13">
        <v>317335.4</v>
      </c>
      <c r="G31" s="27">
        <f>SUM(F31/D31*100)</f>
        <v>100</v>
      </c>
      <c r="H31" s="25">
        <f t="shared" si="0"/>
        <v>100</v>
      </c>
      <c r="I31" s="28">
        <f t="shared" si="1"/>
        <v>0</v>
      </c>
      <c r="J31" s="28">
        <f t="shared" si="2"/>
        <v>0</v>
      </c>
      <c r="K31" s="28">
        <f t="shared" si="3"/>
        <v>26011.100000000035</v>
      </c>
      <c r="L31" s="25">
        <f t="shared" si="4"/>
        <v>108.92857204153586</v>
      </c>
    </row>
    <row r="32" spans="2:12" ht="12.75">
      <c r="B32" s="20" t="s">
        <v>16</v>
      </c>
      <c r="C32" s="16">
        <v>744284</v>
      </c>
      <c r="D32" s="21">
        <v>778480.6</v>
      </c>
      <c r="E32" s="21">
        <v>789360.6</v>
      </c>
      <c r="F32" s="13">
        <v>773274.5</v>
      </c>
      <c r="G32" s="27">
        <f>SUM(F32/D32*100)</f>
        <v>99.33124858859682</v>
      </c>
      <c r="H32" s="25">
        <f t="shared" si="0"/>
        <v>97.96213542961227</v>
      </c>
      <c r="I32" s="28">
        <f t="shared" si="1"/>
        <v>-5206.099999999977</v>
      </c>
      <c r="J32" s="28">
        <f t="shared" si="2"/>
        <v>-16086.099999999977</v>
      </c>
      <c r="K32" s="28">
        <f t="shared" si="3"/>
        <v>28990.5</v>
      </c>
      <c r="L32" s="25">
        <f t="shared" si="4"/>
        <v>103.89508574683856</v>
      </c>
    </row>
    <row r="33" spans="2:12" ht="15.75" customHeight="1">
      <c r="B33" s="20" t="s">
        <v>17</v>
      </c>
      <c r="C33" s="16">
        <v>213091</v>
      </c>
      <c r="D33" s="21">
        <v>425652</v>
      </c>
      <c r="E33" s="16">
        <v>443648.2</v>
      </c>
      <c r="F33" s="13">
        <v>439069.2</v>
      </c>
      <c r="G33" s="27">
        <f>SUM(F33/D33*100)</f>
        <v>103.15215246257506</v>
      </c>
      <c r="H33" s="25">
        <f t="shared" si="0"/>
        <v>98.96787589806519</v>
      </c>
      <c r="I33" s="28">
        <f t="shared" si="1"/>
        <v>13417.200000000012</v>
      </c>
      <c r="J33" s="28">
        <f t="shared" si="2"/>
        <v>-4579</v>
      </c>
      <c r="K33" s="28">
        <f t="shared" si="3"/>
        <v>225978.2</v>
      </c>
      <c r="L33" s="25">
        <f t="shared" si="4"/>
        <v>206.0477448601771</v>
      </c>
    </row>
    <row r="34" spans="2:12" ht="22.5" customHeight="1">
      <c r="B34" s="20" t="s">
        <v>18</v>
      </c>
      <c r="C34" s="16">
        <v>8786</v>
      </c>
      <c r="D34" s="16">
        <v>28250</v>
      </c>
      <c r="E34" s="16">
        <v>68938.9</v>
      </c>
      <c r="F34" s="13">
        <v>71024.1</v>
      </c>
      <c r="G34" s="27">
        <v>0</v>
      </c>
      <c r="H34" s="25">
        <f t="shared" si="0"/>
        <v>103.02470738581557</v>
      </c>
      <c r="I34" s="28">
        <f t="shared" si="1"/>
        <v>42774.100000000006</v>
      </c>
      <c r="J34" s="28">
        <f t="shared" si="2"/>
        <v>2085.2000000000116</v>
      </c>
      <c r="K34" s="28">
        <f t="shared" si="3"/>
        <v>62238.100000000006</v>
      </c>
      <c r="L34" s="25">
        <f t="shared" si="4"/>
        <v>808.3781015251537</v>
      </c>
    </row>
    <row r="35" spans="2:12" ht="22.5" customHeight="1">
      <c r="B35" s="15" t="s">
        <v>19</v>
      </c>
      <c r="C35" s="16"/>
      <c r="D35" s="16"/>
      <c r="E35" s="16">
        <v>348.3</v>
      </c>
      <c r="F35" s="12">
        <v>348.3</v>
      </c>
      <c r="G35" s="27">
        <v>0</v>
      </c>
      <c r="H35" s="25">
        <f t="shared" si="0"/>
        <v>100</v>
      </c>
      <c r="I35" s="28">
        <f t="shared" si="1"/>
        <v>348.3</v>
      </c>
      <c r="J35" s="28">
        <f t="shared" si="2"/>
        <v>0</v>
      </c>
      <c r="K35" s="28">
        <f t="shared" si="3"/>
        <v>348.3</v>
      </c>
      <c r="L35" s="25">
        <v>0</v>
      </c>
    </row>
    <row r="36" spans="2:12" ht="22.5" customHeight="1">
      <c r="B36" s="15" t="s">
        <v>28</v>
      </c>
      <c r="C36" s="16">
        <v>-1264</v>
      </c>
      <c r="D36" s="16"/>
      <c r="E36" s="16"/>
      <c r="F36" s="13">
        <v>-482</v>
      </c>
      <c r="G36" s="27">
        <v>0</v>
      </c>
      <c r="H36" s="25">
        <v>0</v>
      </c>
      <c r="I36" s="28">
        <f t="shared" si="1"/>
        <v>-482</v>
      </c>
      <c r="J36" s="28">
        <f t="shared" si="2"/>
        <v>-482</v>
      </c>
      <c r="K36" s="28">
        <f t="shared" si="3"/>
        <v>782</v>
      </c>
      <c r="L36" s="25">
        <f t="shared" si="4"/>
        <v>38.13291139240506</v>
      </c>
    </row>
    <row r="37" spans="2:12" ht="55.5" customHeight="1">
      <c r="B37" s="29" t="s">
        <v>38</v>
      </c>
      <c r="C37" s="29"/>
      <c r="D37" s="29"/>
      <c r="E37" s="29"/>
      <c r="F37" s="29"/>
      <c r="G37" s="3"/>
      <c r="H37" s="3"/>
      <c r="I37" s="30" t="s">
        <v>39</v>
      </c>
      <c r="J37" s="30"/>
      <c r="K37" s="30"/>
      <c r="L37" s="30"/>
    </row>
    <row r="38" spans="2:10" ht="3" customHeight="1">
      <c r="B38" s="7"/>
      <c r="C38" s="7"/>
      <c r="D38" s="7"/>
      <c r="E38" s="7"/>
      <c r="F38" s="3"/>
      <c r="G38" s="3"/>
      <c r="H38" s="3"/>
      <c r="I38" s="3"/>
      <c r="J38" s="3"/>
    </row>
    <row r="39" spans="2:5" ht="12.75" customHeight="1">
      <c r="B39" s="7"/>
      <c r="C39" s="7"/>
      <c r="D39" s="7"/>
      <c r="E39" s="7"/>
    </row>
    <row r="40" spans="2:10" ht="12.75" customHeight="1">
      <c r="B40" s="7"/>
      <c r="C40" s="7"/>
      <c r="D40" s="7"/>
      <c r="E40" s="7"/>
      <c r="H40" s="8"/>
      <c r="I40" s="8"/>
      <c r="J40" s="8"/>
    </row>
  </sheetData>
  <sheetProtection/>
  <mergeCells count="17">
    <mergeCell ref="B1:L1"/>
    <mergeCell ref="B3:B5"/>
    <mergeCell ref="D3:F3"/>
    <mergeCell ref="F4:F5"/>
    <mergeCell ref="D4:E4"/>
    <mergeCell ref="C3:C5"/>
    <mergeCell ref="J4:J5"/>
    <mergeCell ref="B37:F37"/>
    <mergeCell ref="I37:L37"/>
    <mergeCell ref="G2:L2"/>
    <mergeCell ref="G3:H3"/>
    <mergeCell ref="G4:G5"/>
    <mergeCell ref="L3:L5"/>
    <mergeCell ref="H4:H5"/>
    <mergeCell ref="I3:K3"/>
    <mergeCell ref="I4:I5"/>
    <mergeCell ref="K4:K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glavdohod</dc:creator>
  <cp:keywords/>
  <dc:description/>
  <cp:lastModifiedBy>gldohod</cp:lastModifiedBy>
  <cp:lastPrinted>2023-01-10T13:47:54Z</cp:lastPrinted>
  <dcterms:created xsi:type="dcterms:W3CDTF">2012-02-03T13:18:07Z</dcterms:created>
  <dcterms:modified xsi:type="dcterms:W3CDTF">2023-01-10T13:53:25Z</dcterms:modified>
  <cp:category/>
  <cp:version/>
  <cp:contentType/>
  <cp:contentStatus/>
</cp:coreProperties>
</file>